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845" tabRatio="908" activeTab="16"/>
  </bookViews>
  <sheets>
    <sheet name="INIZIO" sheetId="1" r:id="rId1"/>
    <sheet name="ANA" sheetId="2" r:id="rId2"/>
    <sheet name="D6" sheetId="3" r:id="rId3"/>
    <sheet name="D7" sheetId="4" r:id="rId4"/>
    <sheet name="D8" sheetId="5" r:id="rId5"/>
    <sheet name="D20" sheetId="6" r:id="rId6"/>
    <sheet name="D21" sheetId="7" r:id="rId7"/>
    <sheet name="D22" sheetId="8" r:id="rId8"/>
    <sheet name="D23" sheetId="9" r:id="rId9"/>
    <sheet name="D24" sheetId="10" r:id="rId10"/>
    <sheet name="D33" sheetId="11" r:id="rId11"/>
    <sheet name="D34" sheetId="12" r:id="rId12"/>
    <sheet name="D35" sheetId="13" r:id="rId13"/>
    <sheet name="D36" sheetId="14" r:id="rId14"/>
    <sheet name="D40" sheetId="15" r:id="rId15"/>
    <sheet name="Riepilo" sheetId="16" r:id="rId16"/>
    <sheet name="punt" sheetId="17" r:id="rId17"/>
  </sheets>
  <definedNames>
    <definedName name="_xlnm.Print_Area" localSheetId="16">'punt'!$A$1:$J$52</definedName>
    <definedName name="_xlnm.Print_Area" localSheetId="15">'Riepilo'!$A$1:$O$18</definedName>
  </definedNames>
  <calcPr fullCalcOnLoad="1"/>
</workbook>
</file>

<file path=xl/sharedStrings.xml><?xml version="1.0" encoding="utf-8"?>
<sst xmlns="http://schemas.openxmlformats.org/spreadsheetml/2006/main" count="111" uniqueCount="77">
  <si>
    <t>COGNOME E NOME</t>
  </si>
  <si>
    <t xml:space="preserve">CLASSE </t>
  </si>
  <si>
    <t>DATA</t>
  </si>
  <si>
    <t xml:space="preserve">NOTA: </t>
  </si>
  <si>
    <t>punt</t>
  </si>
  <si>
    <t>Voto decimale</t>
  </si>
  <si>
    <t>firma di accettazione</t>
  </si>
  <si>
    <t>scelta</t>
  </si>
  <si>
    <t>d</t>
  </si>
  <si>
    <t>a</t>
  </si>
  <si>
    <t>b</t>
  </si>
  <si>
    <t>c</t>
  </si>
  <si>
    <t>W</t>
  </si>
  <si>
    <t>tot1</t>
  </si>
  <si>
    <t>tot2</t>
  </si>
  <si>
    <t>to3</t>
  </si>
  <si>
    <t>tot4</t>
  </si>
  <si>
    <t>voto dec</t>
  </si>
  <si>
    <t>ULTIMA DOMANDA</t>
  </si>
  <si>
    <t xml:space="preserve">Unità Didattica </t>
  </si>
  <si>
    <t xml:space="preserve">UNITA' DIDATTICA      </t>
  </si>
  <si>
    <t>SE PENSATE DI AVER SBAGLIATO  RIDIGITARE NELLA CELLA CORRISPONDENTE</t>
  </si>
  <si>
    <t xml:space="preserve"> IL NUOVO VALORE</t>
  </si>
  <si>
    <t xml:space="preserve">RIEPILOGO Domande </t>
  </si>
  <si>
    <t>DOMANDA N. 33</t>
  </si>
  <si>
    <t>DOMANDA N. 34</t>
  </si>
  <si>
    <t>DOMANDA N. 20</t>
  </si>
  <si>
    <t>DOMANDA N. 35</t>
  </si>
  <si>
    <t>DOMANDA N. 6</t>
  </si>
  <si>
    <t>DOMANDA N. 21</t>
  </si>
  <si>
    <t>DOMANDA N. 36</t>
  </si>
  <si>
    <t>DOMANDA N. 7</t>
  </si>
  <si>
    <t>DOMANDA N. 22</t>
  </si>
  <si>
    <t>DOMANDA N. 8</t>
  </si>
  <si>
    <t>DOMANDA N. 23</t>
  </si>
  <si>
    <t>DOMANDA N. 24</t>
  </si>
  <si>
    <t>DOMANDA N. 40</t>
  </si>
  <si>
    <t>DOMANDA N.6TCON</t>
  </si>
  <si>
    <t>DOMANDA N.7TCON</t>
  </si>
  <si>
    <t>DOMANDA N.8TCON</t>
  </si>
  <si>
    <t>DOMANDA N.20TCOM</t>
  </si>
  <si>
    <t>DOMANDA N.21TCOM</t>
  </si>
  <si>
    <t>DOMANDA N.22TCOM</t>
  </si>
  <si>
    <t>DOMANDA N.23TCOM</t>
  </si>
  <si>
    <t>DOMANDA N.24TCOM</t>
  </si>
  <si>
    <t>DOMANDA N.33TAP</t>
  </si>
  <si>
    <t>DOMANDA N.34TAP</t>
  </si>
  <si>
    <t>DOMANDA N.35TAP</t>
  </si>
  <si>
    <t>DOMANDA N.36TAP</t>
  </si>
  <si>
    <t>DOMANDA N.40TAN</t>
  </si>
  <si>
    <t>TRIFASE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</si>
  <si>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</si>
  <si>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sz val="10"/>
        <rFont val="Comic Sans MS"/>
        <family val="4"/>
      </rPr>
      <t xml:space="preserve"> o….. nella casella indicata dalla freccia rossa)</t>
    </r>
  </si>
  <si>
    <r>
      <t>b</t>
    </r>
    <r>
      <rPr>
        <sz val="7"/>
        <rFont val="Comic Sans MS"/>
        <family val="4"/>
      </rPr>
      <t xml:space="preserve">     </t>
    </r>
  </si>
  <si>
    <r>
      <t>c</t>
    </r>
    <r>
      <rPr>
        <sz val="7"/>
        <rFont val="Comic Sans MS"/>
        <family val="4"/>
      </rPr>
      <t xml:space="preserve">      </t>
    </r>
  </si>
  <si>
    <t>*10*220*cos1    [W]</t>
  </si>
  <si>
    <t>*10*220*cos1   [ W ]</t>
  </si>
  <si>
    <r>
      <t>d</t>
    </r>
    <r>
      <rPr>
        <sz val="7"/>
        <rFont val="Comic Sans MS"/>
        <family val="4"/>
      </rPr>
      <t xml:space="preserve">         </t>
    </r>
    <r>
      <rPr>
        <sz val="12"/>
        <rFont val="Comic Sans MS"/>
        <family val="4"/>
      </rPr>
      <t>10*220*cos1  [ W ]</t>
    </r>
  </si>
  <si>
    <r>
      <t>a</t>
    </r>
    <r>
      <rPr>
        <sz val="7"/>
        <rFont val="Comic Sans MS"/>
        <family val="4"/>
      </rPr>
      <t xml:space="preserve">          </t>
    </r>
    <r>
      <rPr>
        <sz val="12"/>
        <rFont val="Comic Sans MS"/>
        <family val="4"/>
      </rPr>
      <t>10*220   [W]</t>
    </r>
  </si>
  <si>
    <t>[A]</t>
  </si>
  <si>
    <t xml:space="preserve">     </t>
  </si>
  <si>
    <r>
      <t xml:space="preserve">      </t>
    </r>
    <r>
      <rPr>
        <sz val="12"/>
        <rFont val="Comic Sans MS"/>
        <family val="4"/>
      </rPr>
      <t>10 [A]</t>
    </r>
  </si>
  <si>
    <r>
      <t xml:space="preserve">    </t>
    </r>
    <r>
      <rPr>
        <sz val="12"/>
        <rFont val="Comic Sans MS"/>
        <family val="4"/>
      </rPr>
      <t>30   [A]</t>
    </r>
  </si>
  <si>
    <r>
      <t xml:space="preserve">     </t>
    </r>
    <r>
      <rPr>
        <sz val="12"/>
        <rFont val="Comic Sans MS"/>
        <family val="4"/>
      </rPr>
      <t>0  [A]</t>
    </r>
  </si>
  <si>
    <r>
      <t xml:space="preserve">      </t>
    </r>
    <r>
      <rPr>
        <sz val="12"/>
        <rFont val="Comic Sans MS"/>
        <family val="4"/>
      </rPr>
      <t>10  [A]</t>
    </r>
  </si>
  <si>
    <r>
      <t xml:space="preserve">     </t>
    </r>
    <r>
      <rPr>
        <sz val="12"/>
        <rFont val="Comic Sans MS"/>
        <family val="4"/>
      </rPr>
      <t>30   [A]</t>
    </r>
  </si>
  <si>
    <r>
      <t>a</t>
    </r>
    <r>
      <rPr>
        <sz val="7"/>
        <rFont val="Comic Sans MS"/>
        <family val="4"/>
      </rPr>
      <t xml:space="preserve">                    </t>
    </r>
    <r>
      <rPr>
        <sz val="12"/>
        <rFont val="Comic Sans MS"/>
        <family val="4"/>
      </rPr>
      <t>100 W</t>
    </r>
  </si>
  <si>
    <r>
      <t>b</t>
    </r>
    <r>
      <rPr>
        <sz val="7"/>
        <rFont val="Comic Sans MS"/>
        <family val="4"/>
      </rPr>
      <t xml:space="preserve">                    </t>
    </r>
    <r>
      <rPr>
        <sz val="12"/>
        <rFont val="Comic Sans MS"/>
        <family val="4"/>
      </rPr>
      <t>350 W</t>
    </r>
  </si>
  <si>
    <r>
      <t>c</t>
    </r>
    <r>
      <rPr>
        <sz val="7"/>
        <rFont val="Comic Sans MS"/>
        <family val="4"/>
      </rPr>
      <t xml:space="preserve">                   </t>
    </r>
    <r>
      <rPr>
        <sz val="12"/>
        <rFont val="Comic Sans MS"/>
        <family val="4"/>
      </rPr>
      <t>200 W</t>
    </r>
  </si>
  <si>
    <r>
      <t>d</t>
    </r>
    <r>
      <rPr>
        <sz val="7"/>
        <rFont val="Comic Sans MS"/>
        <family val="4"/>
      </rPr>
      <t xml:space="preserve">    </t>
    </r>
  </si>
  <si>
    <t>dom</t>
  </si>
  <si>
    <t xml:space="preserve">U D </t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</si>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</sst>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63">
    <font>
      <sz val="10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4"/>
      <color indexed="12"/>
      <name val="Comic Sans MS"/>
      <family val="4"/>
    </font>
    <font>
      <sz val="14"/>
      <color indexed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</font>
    <font>
      <sz val="10"/>
      <color indexed="43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omic Sans MS"/>
      <family val="4"/>
    </font>
    <font>
      <sz val="14"/>
      <color indexed="8"/>
      <name val="Comic Sans MS"/>
      <family val="4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6" fillId="34" borderId="0" xfId="0" applyFont="1" applyFill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justify"/>
      <protection hidden="1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8" fillId="36" borderId="0" xfId="0" applyFont="1" applyFill="1" applyAlignment="1">
      <alignment/>
    </xf>
    <xf numFmtId="0" fontId="11" fillId="36" borderId="0" xfId="36" applyFont="1" applyFill="1" applyAlignment="1" applyProtection="1">
      <alignment/>
      <protection/>
    </xf>
    <xf numFmtId="0" fontId="10" fillId="35" borderId="11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>
      <alignment/>
    </xf>
    <xf numFmtId="14" fontId="10" fillId="36" borderId="0" xfId="0" applyNumberFormat="1" applyFont="1" applyFill="1" applyAlignment="1">
      <alignment/>
    </xf>
    <xf numFmtId="16" fontId="10" fillId="36" borderId="0" xfId="0" applyNumberFormat="1" applyFont="1" applyFill="1" applyBorder="1" applyAlignment="1">
      <alignment/>
    </xf>
    <xf numFmtId="0" fontId="10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4" fillId="34" borderId="0" xfId="0" applyFont="1" applyFill="1" applyAlignment="1" applyProtection="1">
      <alignment horizontal="justify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4" fillId="34" borderId="0" xfId="0" applyFont="1" applyFill="1" applyAlignment="1" applyProtection="1">
      <alignment horizontal="right"/>
      <protection hidden="1"/>
    </xf>
    <xf numFmtId="0" fontId="8" fillId="35" borderId="11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hidden="1"/>
    </xf>
    <xf numFmtId="0" fontId="15" fillId="34" borderId="0" xfId="0" applyFont="1" applyFill="1" applyAlignment="1" applyProtection="1">
      <alignment horizontal="center"/>
      <protection hidden="1"/>
    </xf>
    <xf numFmtId="0" fontId="14" fillId="34" borderId="0" xfId="0" applyFont="1" applyFill="1" applyAlignment="1" applyProtection="1">
      <alignment horizontal="center"/>
      <protection hidden="1"/>
    </xf>
    <xf numFmtId="0" fontId="16" fillId="34" borderId="0" xfId="0" applyFont="1" applyFill="1" applyAlignment="1" applyProtection="1">
      <alignment horizontal="justify"/>
      <protection hidden="1"/>
    </xf>
    <xf numFmtId="0" fontId="8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17" fillId="33" borderId="10" xfId="0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8" fillId="0" borderId="15" xfId="0" applyFont="1" applyFill="1" applyBorder="1" applyAlignment="1" applyProtection="1">
      <alignment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8" fillId="0" borderId="17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16" fontId="19" fillId="33" borderId="0" xfId="0" applyNumberFormat="1" applyFont="1" applyFill="1" applyBorder="1" applyAlignment="1" applyProtection="1">
      <alignment/>
      <protection hidden="1"/>
    </xf>
    <xf numFmtId="0" fontId="20" fillId="33" borderId="22" xfId="0" applyFont="1" applyFill="1" applyBorder="1" applyAlignment="1" applyProtection="1">
      <alignment/>
      <protection hidden="1"/>
    </xf>
    <xf numFmtId="0" fontId="20" fillId="33" borderId="11" xfId="0" applyFont="1" applyFill="1" applyBorder="1" applyAlignment="1" applyProtection="1">
      <alignment/>
      <protection hidden="1"/>
    </xf>
    <xf numFmtId="0" fontId="21" fillId="33" borderId="11" xfId="0" applyFont="1" applyFill="1" applyBorder="1" applyAlignment="1" applyProtection="1">
      <alignment horizontal="center"/>
      <protection hidden="1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5" borderId="22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8" fillId="36" borderId="0" xfId="0" applyFont="1" applyFill="1" applyAlignment="1">
      <alignment/>
    </xf>
    <xf numFmtId="0" fontId="14" fillId="34" borderId="0" xfId="0" applyFont="1" applyFill="1" applyAlignment="1" applyProtection="1">
      <alignment horizontal="justify"/>
      <protection hidden="1"/>
    </xf>
    <xf numFmtId="0" fontId="16" fillId="34" borderId="0" xfId="0" applyFont="1" applyFill="1" applyAlignment="1" applyProtection="1">
      <alignment horizontal="justify"/>
      <protection hidden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36" applyFill="1" applyBorder="1" applyAlignment="1" applyProtection="1">
      <alignment/>
      <protection/>
    </xf>
    <xf numFmtId="0" fontId="3" fillId="33" borderId="10" xfId="36" applyFill="1" applyBorder="1" applyAlignment="1" applyProtection="1">
      <alignment/>
      <protection/>
    </xf>
    <xf numFmtId="14" fontId="20" fillId="33" borderId="0" xfId="0" applyNumberFormat="1" applyFont="1" applyFill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NA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hyperlink" Target="#Riepilo!A1" /><Relationship Id="rId5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'D6'!A1" /><Relationship Id="rId6" Type="http://schemas.openxmlformats.org/officeDocument/2006/relationships/image" Target="../media/image2.png" /><Relationship Id="rId7" Type="http://schemas.openxmlformats.org/officeDocument/2006/relationships/hyperlink" Target="#'D6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12.wmf" /><Relationship Id="rId3" Type="http://schemas.openxmlformats.org/officeDocument/2006/relationships/image" Target="../media/image17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4.wmf" /><Relationship Id="rId3" Type="http://schemas.openxmlformats.org/officeDocument/2006/relationships/image" Target="../media/image17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7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wmf" /><Relationship Id="rId2" Type="http://schemas.openxmlformats.org/officeDocument/2006/relationships/image" Target="../media/image17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1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Relationship Id="rId4" Type="http://schemas.openxmlformats.org/officeDocument/2006/relationships/image" Target="../media/image10.wmf" /><Relationship Id="rId5" Type="http://schemas.openxmlformats.org/officeDocument/2006/relationships/image" Target="../media/image1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18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0</xdr:rowOff>
    </xdr:from>
    <xdr:to>
      <xdr:col>12</xdr:col>
      <xdr:colOff>19050</xdr:colOff>
      <xdr:row>8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3933825" y="0"/>
          <a:ext cx="3400425" cy="14478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FF000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ELETTROTECNICA
</a:t>
          </a:r>
          <a:r>
            <a:rPr lang="en-US" cap="none" sz="1000" b="1" i="0" u="none" baseline="0">
              <a:solidFill>
                <a:srgbClr val="000000"/>
              </a:solidFill>
            </a:rPr>
            <a:t>ELETTRONICA
</a:t>
          </a:r>
          <a:r>
            <a:rPr lang="en-US" cap="none" sz="1000" b="1" i="0" u="none" baseline="0">
              <a:solidFill>
                <a:srgbClr val="000000"/>
              </a:solidFill>
            </a:rPr>
            <a:t>ED
</a:t>
          </a:r>
          <a:r>
            <a:rPr lang="en-US" cap="none" sz="1000" b="1" i="0" u="none" baseline="0">
              <a:solidFill>
                <a:srgbClr val="000000"/>
              </a:solidFill>
            </a:rPr>
            <a:t>APPLICAZIONI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428625</xdr:colOff>
      <xdr:row>17</xdr:row>
      <xdr:rowOff>95250</xdr:rowOff>
    </xdr:from>
    <xdr:to>
      <xdr:col>10</xdr:col>
      <xdr:colOff>390525</xdr:colOff>
      <xdr:row>19</xdr:row>
      <xdr:rowOff>66675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5915025" y="3124200"/>
          <a:ext cx="57150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17</xdr:row>
      <xdr:rowOff>104775</xdr:rowOff>
    </xdr:from>
    <xdr:to>
      <xdr:col>8</xdr:col>
      <xdr:colOff>561975</xdr:colOff>
      <xdr:row>19</xdr:row>
      <xdr:rowOff>9525</xdr:rowOff>
    </xdr:to>
    <xdr:sp>
      <xdr:nvSpPr>
        <xdr:cNvPr id="4" name="AutoShape 6">
          <a:hlinkClick r:id="rId3"/>
        </xdr:cNvPr>
        <xdr:cNvSpPr>
          <a:spLocks/>
        </xdr:cNvSpPr>
      </xdr:nvSpPr>
      <xdr:spPr>
        <a:xfrm>
          <a:off x="5162550" y="31337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76200</xdr:rowOff>
    </xdr:from>
    <xdr:to>
      <xdr:col>9</xdr:col>
      <xdr:colOff>304800</xdr:colOff>
      <xdr:row>19</xdr:row>
      <xdr:rowOff>19050</xdr:rowOff>
    </xdr:to>
    <xdr:sp>
      <xdr:nvSpPr>
        <xdr:cNvPr id="5" name="AutoShape 7">
          <a:hlinkClick r:id="rId4"/>
        </xdr:cNvPr>
        <xdr:cNvSpPr>
          <a:spLocks/>
        </xdr:cNvSpPr>
      </xdr:nvSpPr>
      <xdr:spPr>
        <a:xfrm>
          <a:off x="5553075" y="31051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6</xdr:row>
      <xdr:rowOff>76200</xdr:rowOff>
    </xdr:from>
    <xdr:to>
      <xdr:col>9</xdr:col>
      <xdr:colOff>514350</xdr:colOff>
      <xdr:row>8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104775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142875</xdr:rowOff>
    </xdr:from>
    <xdr:to>
      <xdr:col>9</xdr:col>
      <xdr:colOff>409575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04850" y="590550"/>
          <a:ext cx="5191125" cy="1762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potenza apparente di un carico trifase equilibrato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è indicata come dato di targa
</a:t>
          </a:r>
          <a:r>
            <a:rPr lang="en-US" cap="none" sz="1400" b="0" i="0" u="none" baseline="0">
              <a:solidFill>
                <a:srgbClr val="000000"/>
              </a:solidFill>
            </a:rPr>
            <a:t>b) dipende dal tipo di collegamento delle fasi 
</a:t>
          </a:r>
          <a:r>
            <a:rPr lang="en-US" cap="none" sz="1400" b="0" i="0" u="none" baseline="0">
              <a:solidFill>
                <a:srgbClr val="000000"/>
              </a:solidFill>
            </a:rPr>
            <a:t>c) viene fatturata solo in centrale di generazione 
</a:t>
          </a:r>
          <a:r>
            <a:rPr lang="en-US" cap="none" sz="1400" b="0" i="0" u="none" baseline="0">
              <a:solidFill>
                <a:srgbClr val="000000"/>
              </a:solidFill>
            </a:rPr>
            <a:t>d) dipende dal fattore di potenza del carico 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29</xdr:row>
      <xdr:rowOff>104775</xdr:rowOff>
    </xdr:from>
    <xdr:to>
      <xdr:col>8</xdr:col>
      <xdr:colOff>457200</xdr:colOff>
      <xdr:row>30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876800" y="4933950"/>
          <a:ext cx="457200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28</xdr:row>
      <xdr:rowOff>104775</xdr:rowOff>
    </xdr:from>
    <xdr:to>
      <xdr:col>11</xdr:col>
      <xdr:colOff>38100</xdr:colOff>
      <xdr:row>30</xdr:row>
      <xdr:rowOff>38100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91250" y="4762500"/>
          <a:ext cx="552450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733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28575</xdr:rowOff>
    </xdr:from>
    <xdr:to>
      <xdr:col>11</xdr:col>
      <xdr:colOff>466725</xdr:colOff>
      <xdr:row>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90575" y="419100"/>
          <a:ext cx="6381750" cy="8382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Sulla targa di un  carico monofase si legge : I=10 A   , V=220 V,  f.d.p.= 1. Esso è alimentato da un STS+N (380/220 V,50Hz). La potenza attiva del carico risulta: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590550</xdr:colOff>
      <xdr:row>29</xdr:row>
      <xdr:rowOff>104775</xdr:rowOff>
    </xdr:from>
    <xdr:to>
      <xdr:col>8</xdr:col>
      <xdr:colOff>438150</xdr:colOff>
      <xdr:row>30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857750" y="4352925"/>
          <a:ext cx="457200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8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28</xdr:row>
      <xdr:rowOff>85725</xdr:rowOff>
    </xdr:from>
    <xdr:to>
      <xdr:col>11</xdr:col>
      <xdr:colOff>38100</xdr:colOff>
      <xdr:row>30</xdr:row>
      <xdr:rowOff>28575</xdr:rowOff>
    </xdr:to>
    <xdr:sp>
      <xdr:nvSpPr>
        <xdr:cNvPr id="4" name="AutoShape 9">
          <a:hlinkClick r:id="rId2"/>
        </xdr:cNvPr>
        <xdr:cNvSpPr>
          <a:spLocks/>
        </xdr:cNvSpPr>
      </xdr:nvSpPr>
      <xdr:spPr>
        <a:xfrm>
          <a:off x="6162675" y="4171950"/>
          <a:ext cx="581025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0">
          <a:hlinkClick r:id="rId3"/>
        </xdr:cNvPr>
        <xdr:cNvSpPr>
          <a:spLocks/>
        </xdr:cNvSpPr>
      </xdr:nvSpPr>
      <xdr:spPr>
        <a:xfrm>
          <a:off x="8658225" y="1343025"/>
          <a:ext cx="276225" cy="31432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1">
          <a:hlinkClick r:id="rId4"/>
        </xdr:cNvPr>
        <xdr:cNvSpPr>
          <a:spLocks/>
        </xdr:cNvSpPr>
      </xdr:nvSpPr>
      <xdr:spPr>
        <a:xfrm>
          <a:off x="8677275" y="1762125"/>
          <a:ext cx="238125" cy="3810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13</xdr:col>
      <xdr:colOff>114300</xdr:colOff>
      <xdr:row>8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57225" y="466725"/>
          <a:ext cx="7381875" cy="1000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 STS+N a 380/220V, f=50Hz, alimenta un carico equilibrato collegato a stella. La terza fase dell’impedenza assorbe una corrente in valore efficace di 10A. Il valore efficace della corrente di linea è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19050</xdr:colOff>
      <xdr:row>28</xdr:row>
      <xdr:rowOff>66675</xdr:rowOff>
    </xdr:from>
    <xdr:to>
      <xdr:col>8</xdr:col>
      <xdr:colOff>476250</xdr:colOff>
      <xdr:row>29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895850" y="462915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8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28</xdr:row>
      <xdr:rowOff>142875</xdr:rowOff>
    </xdr:from>
    <xdr:to>
      <xdr:col>11</xdr:col>
      <xdr:colOff>19050</xdr:colOff>
      <xdr:row>30</xdr:row>
      <xdr:rowOff>19050</xdr:rowOff>
    </xdr:to>
    <xdr:sp>
      <xdr:nvSpPr>
        <xdr:cNvPr id="4" name="AutoShape 9">
          <a:hlinkClick r:id="rId2"/>
        </xdr:cNvPr>
        <xdr:cNvSpPr>
          <a:spLocks/>
        </xdr:cNvSpPr>
      </xdr:nvSpPr>
      <xdr:spPr>
        <a:xfrm>
          <a:off x="6153150" y="4705350"/>
          <a:ext cx="571500" cy="2667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0">
          <a:hlinkClick r:id="rId3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1">
          <a:hlinkClick r:id="rId4"/>
        </xdr:cNvPr>
        <xdr:cNvSpPr>
          <a:spLocks/>
        </xdr:cNvSpPr>
      </xdr:nvSpPr>
      <xdr:spPr>
        <a:xfrm>
          <a:off x="8677275" y="1733550"/>
          <a:ext cx="238125" cy="35242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142875</xdr:rowOff>
    </xdr:from>
    <xdr:to>
      <xdr:col>13</xdr:col>
      <xdr:colOff>295275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62000" y="590550"/>
          <a:ext cx="7458075" cy="8477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 STS+N a 380/220V, f=50Hz, alimenta un carico equilibrato collegato a triangolo . La terza fase dell’impedenza assorbe una corrente in valore efficace di 10A. Il valore efficace della corrente nel filo neutro è: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19050</xdr:colOff>
      <xdr:row>29</xdr:row>
      <xdr:rowOff>123825</xdr:rowOff>
    </xdr:from>
    <xdr:to>
      <xdr:col>8</xdr:col>
      <xdr:colOff>476250</xdr:colOff>
      <xdr:row>30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895850" y="45339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28</xdr:row>
      <xdr:rowOff>104775</xdr:rowOff>
    </xdr:from>
    <xdr:to>
      <xdr:col>11</xdr:col>
      <xdr:colOff>66675</xdr:colOff>
      <xdr:row>30</xdr:row>
      <xdr:rowOff>19050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19825" y="4352925"/>
          <a:ext cx="552450" cy="2381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33550"/>
          <a:ext cx="238125" cy="35242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114300</xdr:rowOff>
    </xdr:from>
    <xdr:to>
      <xdr:col>13</xdr:col>
      <xdr:colOff>247650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23900" y="400050"/>
          <a:ext cx="7448550" cy="9620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 STS+N a 380/220V, f=50Hz, alimenta un carico squilibrato collegato a stella  . Le fasi dell’impedenza dissipano rispettivamente le seguenti potenze attive: 200 W, 100 W, 50 W. Complessivamente la potenza attiva totale del carico trifase risulta: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19050</xdr:colOff>
      <xdr:row>29</xdr:row>
      <xdr:rowOff>104775</xdr:rowOff>
    </xdr:from>
    <xdr:to>
      <xdr:col>8</xdr:col>
      <xdr:colOff>476250</xdr:colOff>
      <xdr:row>30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895850" y="4705350"/>
          <a:ext cx="457200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28</xdr:row>
      <xdr:rowOff>133350</xdr:rowOff>
    </xdr:from>
    <xdr:to>
      <xdr:col>11</xdr:col>
      <xdr:colOff>19050</xdr:colOff>
      <xdr:row>30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162675" y="4572000"/>
          <a:ext cx="561975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33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19050</xdr:rowOff>
    </xdr:from>
    <xdr:to>
      <xdr:col>13</xdr:col>
      <xdr:colOff>361950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33425" y="466725"/>
          <a:ext cx="7553325" cy="27432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 motore asincrono trifase alimentato da un  STS+N a 380/220V, f=50Hz, presenta un f.d.p. pari a 0,75. Esso deve essere rifasato a valori contrattuali con una batteria di condensatori collegati a triangolo. Dopo il rifasamento , la potenza attiva sviluppata dal motore asincrono: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aumenta
</a:t>
          </a:r>
          <a:r>
            <a:rPr lang="en-US" cap="none" sz="1400" b="0" i="0" u="none" baseline="0">
              <a:solidFill>
                <a:srgbClr val="000000"/>
              </a:solidFill>
            </a:rPr>
            <a:t>b) diminuisce
</a:t>
          </a:r>
          <a:r>
            <a:rPr lang="en-US" cap="none" sz="1400" b="0" i="0" u="none" baseline="0">
              <a:solidFill>
                <a:srgbClr val="000000"/>
              </a:solidFill>
            </a:rPr>
            <a:t>c) resta costante
</a:t>
          </a:r>
          <a:r>
            <a:rPr lang="en-US" cap="none" sz="1400" b="0" i="0" u="none" baseline="0">
              <a:solidFill>
                <a:srgbClr val="000000"/>
              </a:solidFill>
            </a:rPr>
            <a:t>d) richiede maggiore corrente dalla centrale 
</a:t>
          </a:r>
        </a:p>
      </xdr:txBody>
    </xdr:sp>
    <xdr:clientData/>
  </xdr:twoCellAnchor>
  <xdr:twoCellAnchor>
    <xdr:from>
      <xdr:col>8</xdr:col>
      <xdr:colOff>38100</xdr:colOff>
      <xdr:row>29</xdr:row>
      <xdr:rowOff>152400</xdr:rowOff>
    </xdr:from>
    <xdr:to>
      <xdr:col>8</xdr:col>
      <xdr:colOff>495300</xdr:colOff>
      <xdr:row>30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914900" y="44481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77275" y="1733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76200</xdr:rowOff>
    </xdr:from>
    <xdr:to>
      <xdr:col>11</xdr:col>
      <xdr:colOff>104775</xdr:colOff>
      <xdr:row>29</xdr:row>
      <xdr:rowOff>190500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6181725" y="4210050"/>
          <a:ext cx="628650" cy="276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46672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3</xdr:row>
      <xdr:rowOff>9525</xdr:rowOff>
    </xdr:from>
    <xdr:to>
      <xdr:col>13</xdr:col>
      <xdr:colOff>400050</xdr:colOff>
      <xdr:row>3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695950" y="600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142875</xdr:rowOff>
    </xdr:from>
    <xdr:to>
      <xdr:col>13</xdr:col>
      <xdr:colOff>400050</xdr:colOff>
      <xdr:row>7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5705475" y="1114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152400</xdr:rowOff>
    </xdr:from>
    <xdr:to>
      <xdr:col>13</xdr:col>
      <xdr:colOff>381000</xdr:colOff>
      <xdr:row>9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724525" y="1504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0</xdr:row>
      <xdr:rowOff>47625</xdr:rowOff>
    </xdr:from>
    <xdr:to>
      <xdr:col>18</xdr:col>
      <xdr:colOff>552450</xdr:colOff>
      <xdr:row>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62950" y="4762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6</xdr:row>
      <xdr:rowOff>9525</xdr:rowOff>
    </xdr:from>
    <xdr:to>
      <xdr:col>8</xdr:col>
      <xdr:colOff>400050</xdr:colOff>
      <xdr:row>6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5715000" y="14478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8</xdr:row>
      <xdr:rowOff>142875</xdr:rowOff>
    </xdr:from>
    <xdr:to>
      <xdr:col>8</xdr:col>
      <xdr:colOff>400050</xdr:colOff>
      <xdr:row>10</xdr:row>
      <xdr:rowOff>47625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724525" y="1962150"/>
          <a:ext cx="276225" cy="4095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152400</xdr:rowOff>
    </xdr:from>
    <xdr:to>
      <xdr:col>8</xdr:col>
      <xdr:colOff>381000</xdr:colOff>
      <xdr:row>12</xdr:row>
      <xdr:rowOff>95250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5743575" y="2476500"/>
          <a:ext cx="238125" cy="3714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0</xdr:row>
      <xdr:rowOff>57150</xdr:rowOff>
    </xdr:from>
    <xdr:to>
      <xdr:col>9</xdr:col>
      <xdr:colOff>561975</xdr:colOff>
      <xdr:row>1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57150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17</xdr:row>
      <xdr:rowOff>38100</xdr:rowOff>
    </xdr:from>
    <xdr:to>
      <xdr:col>1</xdr:col>
      <xdr:colOff>571500</xdr:colOff>
      <xdr:row>17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47675" y="3790950"/>
          <a:ext cx="733425" cy="171450"/>
        </a:xfrm>
        <a:prstGeom prst="rightArrow">
          <a:avLst>
            <a:gd name="adj" fmla="val 3393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8477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429375" y="1114425"/>
          <a:ext cx="276225" cy="1809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381125"/>
          <a:ext cx="276225" cy="3048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790700"/>
          <a:ext cx="238125" cy="3429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13</xdr:row>
      <xdr:rowOff>123825</xdr:rowOff>
    </xdr:from>
    <xdr:to>
      <xdr:col>10</xdr:col>
      <xdr:colOff>514350</xdr:colOff>
      <xdr:row>15</xdr:row>
      <xdr:rowOff>38100</xdr:rowOff>
    </xdr:to>
    <xdr:sp>
      <xdr:nvSpPr>
        <xdr:cNvPr id="6" name="AutoShape 6">
          <a:hlinkClick r:id="rId5"/>
        </xdr:cNvPr>
        <xdr:cNvSpPr>
          <a:spLocks/>
        </xdr:cNvSpPr>
      </xdr:nvSpPr>
      <xdr:spPr>
        <a:xfrm>
          <a:off x="6219825" y="2924175"/>
          <a:ext cx="581025" cy="485775"/>
        </a:xfrm>
        <a:prstGeom prst="rightArrow">
          <a:avLst>
            <a:gd name="adj" fmla="val 1890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9</xdr:col>
      <xdr:colOff>428625</xdr:colOff>
      <xdr:row>0</xdr:row>
      <xdr:rowOff>28575</xdr:rowOff>
    </xdr:from>
    <xdr:to>
      <xdr:col>10</xdr:col>
      <xdr:colOff>657225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4575" y="28575"/>
          <a:ext cx="819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17</xdr:row>
      <xdr:rowOff>228600</xdr:rowOff>
    </xdr:from>
    <xdr:to>
      <xdr:col>10</xdr:col>
      <xdr:colOff>342900</xdr:colOff>
      <xdr:row>20</xdr:row>
      <xdr:rowOff>28575</xdr:rowOff>
    </xdr:to>
    <xdr:sp>
      <xdr:nvSpPr>
        <xdr:cNvPr id="8" name="AutoShape 6">
          <a:hlinkClick r:id="rId7"/>
        </xdr:cNvPr>
        <xdr:cNvSpPr>
          <a:spLocks/>
        </xdr:cNvSpPr>
      </xdr:nvSpPr>
      <xdr:spPr>
        <a:xfrm>
          <a:off x="6048375" y="3981450"/>
          <a:ext cx="581025" cy="457200"/>
        </a:xfrm>
        <a:prstGeom prst="rightArrow">
          <a:avLst>
            <a:gd name="adj" fmla="val 1890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47625</xdr:rowOff>
    </xdr:from>
    <xdr:to>
      <xdr:col>11</xdr:col>
      <xdr:colOff>304800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95325" y="495300"/>
          <a:ext cx="6315075" cy="1847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sistema trifase simmetrico le tensioni generate presentano: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a) la stessa ampiezza, la stessa frequenza ma sfasate di 120 </a:t>
          </a:r>
          <a:r>
            <a:rPr lang="en-US" cap="none" sz="1400" b="0" i="0" u="none" baseline="0">
              <a:solidFill>
                <a:srgbClr val="000000"/>
              </a:solidFill>
            </a:rPr>
            <a:t>°
     b) ampiezze diverse, isofrequenziali ma sfasate di 120°
     c) la stessa ampiezza, frequenze diverse ma sfasate di 120°
     d) la stessa ampiezza, la stessa frequenza e la stessa fase
</a:t>
          </a:r>
        </a:p>
      </xdr:txBody>
    </xdr:sp>
    <xdr:clientData/>
  </xdr:twoCellAnchor>
  <xdr:twoCellAnchor>
    <xdr:from>
      <xdr:col>7</xdr:col>
      <xdr:colOff>590550</xdr:colOff>
      <xdr:row>29</xdr:row>
      <xdr:rowOff>114300</xdr:rowOff>
    </xdr:from>
    <xdr:to>
      <xdr:col>8</xdr:col>
      <xdr:colOff>438150</xdr:colOff>
      <xdr:row>30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857750" y="49434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7810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123825</xdr:rowOff>
    </xdr:from>
    <xdr:to>
      <xdr:col>11</xdr:col>
      <xdr:colOff>200025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00775" y="4781550"/>
          <a:ext cx="704850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2382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5716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85725</xdr:rowOff>
    </xdr:from>
    <xdr:to>
      <xdr:col>11</xdr:col>
      <xdr:colOff>552450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52475" y="533400"/>
          <a:ext cx="6505575" cy="323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Nel sistema STS+N , in un collegamento  a stella, quale relazione è esatta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600075</xdr:colOff>
      <xdr:row>28</xdr:row>
      <xdr:rowOff>104775</xdr:rowOff>
    </xdr:from>
    <xdr:to>
      <xdr:col>8</xdr:col>
      <xdr:colOff>447675</xdr:colOff>
      <xdr:row>29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867275" y="50196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810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85725</xdr:rowOff>
    </xdr:from>
    <xdr:to>
      <xdr:col>11</xdr:col>
      <xdr:colOff>47625</xdr:colOff>
      <xdr:row>30</xdr:row>
      <xdr:rowOff>28575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29350" y="5000625"/>
          <a:ext cx="523875" cy="3619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2382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5716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19050</xdr:rowOff>
    </xdr:from>
    <xdr:to>
      <xdr:col>15</xdr:col>
      <xdr:colOff>19050</xdr:colOff>
      <xdr:row>1</xdr:row>
      <xdr:rowOff>57150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4400" y="19050"/>
          <a:ext cx="628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9525</xdr:rowOff>
    </xdr:from>
    <xdr:to>
      <xdr:col>12</xdr:col>
      <xdr:colOff>238125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0" y="457200"/>
          <a:ext cx="6696075" cy="4953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Nel sistema STS+N , in un collegamento  a triangolo, quale relazione è esatt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600075</xdr:colOff>
      <xdr:row>29</xdr:row>
      <xdr:rowOff>161925</xdr:rowOff>
    </xdr:from>
    <xdr:to>
      <xdr:col>8</xdr:col>
      <xdr:colOff>447675</xdr:colOff>
      <xdr:row>30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867275" y="49815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810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57150</xdr:rowOff>
    </xdr:from>
    <xdr:to>
      <xdr:col>11</xdr:col>
      <xdr:colOff>95250</xdr:colOff>
      <xdr:row>30</xdr:row>
      <xdr:rowOff>28575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29350" y="4714875"/>
          <a:ext cx="571500" cy="3619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2382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5716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</xdr:rowOff>
    </xdr:from>
    <xdr:to>
      <xdr:col>12</xdr:col>
      <xdr:colOff>238125</xdr:colOff>
      <xdr:row>21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00075" y="619125"/>
          <a:ext cx="6953250" cy="29813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collegamento a stella viene realizzato riunendo in un sol nodo le tre fini delle fasi generatrici a costituire il centro stella a cui fa capo un unico filo detto filo neutro del sistema che si collega,all'altro capo,al centro delle fasi utilizzatrici. 
</a:t>
          </a:r>
          <a:r>
            <a:rPr lang="en-US" cap="none" sz="1400" b="0" i="0" u="none" baseline="0">
              <a:solidFill>
                <a:srgbClr val="000000"/>
              </a:solidFill>
            </a:rPr>
            <a:t>Il filo neutro è percorso da una corrente che è  la somma:
</a:t>
          </a:r>
          <a:r>
            <a:rPr lang="en-US" cap="none" sz="1400" b="0" i="0" u="none" baseline="0">
              <a:solidFill>
                <a:srgbClr val="000000"/>
              </a:solidFill>
            </a:rPr>
            <a:t>     
</a:t>
          </a:r>
          <a:r>
            <a:rPr lang="en-US" cap="none" sz="1400" b="0" i="0" u="none" baseline="0">
              <a:solidFill>
                <a:srgbClr val="000000"/>
              </a:solidFill>
            </a:rPr>
            <a:t>     a) aritmetica delle correnti relative alle singole fasi
</a:t>
          </a:r>
          <a:r>
            <a:rPr lang="en-US" cap="none" sz="1400" b="0" i="0" u="none" baseline="0">
              <a:solidFill>
                <a:srgbClr val="000000"/>
              </a:solidFill>
            </a:rPr>
            <a:t>     b) algebrica delle correnti relative alle singole fasi
</a:t>
          </a:r>
          <a:r>
            <a:rPr lang="en-US" cap="none" sz="1400" b="0" i="0" u="none" baseline="0">
              <a:solidFill>
                <a:srgbClr val="000000"/>
              </a:solidFill>
            </a:rPr>
            <a:t>     c) vettoriale delle correnti relative alle singole fasi
</a:t>
          </a:r>
          <a:r>
            <a:rPr lang="en-US" cap="none" sz="1400" b="0" i="0" u="none" baseline="0">
              <a:solidFill>
                <a:srgbClr val="000000"/>
              </a:solidFill>
            </a:rPr>
            <a:t>     d) vettoriale delle correnti il cui valore è nullo e pertanto se ne  potrebbe anche fare a meno.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28</xdr:row>
      <xdr:rowOff>66675</xdr:rowOff>
    </xdr:from>
    <xdr:to>
      <xdr:col>8</xdr:col>
      <xdr:colOff>457200</xdr:colOff>
      <xdr:row>29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876800" y="47244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114300</xdr:rowOff>
    </xdr:from>
    <xdr:to>
      <xdr:col>10</xdr:col>
      <xdr:colOff>600075</xdr:colOff>
      <xdr:row>30</xdr:row>
      <xdr:rowOff>19050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772025"/>
          <a:ext cx="51435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733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95250</xdr:rowOff>
    </xdr:from>
    <xdr:to>
      <xdr:col>10</xdr:col>
      <xdr:colOff>257175</xdr:colOff>
      <xdr:row>13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66750" y="542925"/>
          <a:ext cx="5686425" cy="1781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 le tre impedenze di un carico trifase sono identiche, esso si dice: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equilibrato
</a:t>
          </a:r>
          <a:r>
            <a:rPr lang="en-US" cap="none" sz="1400" b="0" i="0" u="none" baseline="0">
              <a:solidFill>
                <a:srgbClr val="000000"/>
              </a:solidFill>
            </a:rPr>
            <a:t>b) squilibrato
</a:t>
          </a:r>
          <a:r>
            <a:rPr lang="en-US" cap="none" sz="1400" b="0" i="0" u="none" baseline="0">
              <a:solidFill>
                <a:srgbClr val="000000"/>
              </a:solidFill>
            </a:rPr>
            <a:t>c) collegato a stella
</a:t>
          </a:r>
          <a:r>
            <a:rPr lang="en-US" cap="none" sz="1400" b="0" i="0" u="none" baseline="0">
              <a:solidFill>
                <a:srgbClr val="000000"/>
              </a:solidFill>
            </a:rPr>
            <a:t>d) collegato a triangolo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457200</xdr:colOff>
      <xdr:row>30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76800" y="49625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104775</xdr:rowOff>
    </xdr:from>
    <xdr:to>
      <xdr:col>11</xdr:col>
      <xdr:colOff>19050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762500"/>
          <a:ext cx="514350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733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10</xdr:col>
      <xdr:colOff>133350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33425" y="552450"/>
          <a:ext cx="5495925" cy="21336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Nella formula della potenza attiva di un carico trifase equilibrato, la corrente  è in valore: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a) medio
</a:t>
          </a:r>
          <a:r>
            <a:rPr lang="en-US" cap="none" sz="1400" b="0" i="0" u="none" baseline="0">
              <a:solidFill>
                <a:srgbClr val="000000"/>
              </a:solidFill>
            </a:rPr>
            <a:t>b) massimo
</a:t>
          </a:r>
          <a:r>
            <a:rPr lang="en-US" cap="none" sz="1400" b="0" i="0" u="none" baseline="0">
              <a:solidFill>
                <a:srgbClr val="000000"/>
              </a:solidFill>
            </a:rPr>
            <a:t>c) efficace
</a:t>
          </a:r>
          <a:r>
            <a:rPr lang="en-US" cap="none" sz="1400" b="0" i="0" u="none" baseline="0">
              <a:solidFill>
                <a:srgbClr val="000000"/>
              </a:solidFill>
            </a:rPr>
            <a:t>d) vettoriale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114300</xdr:rowOff>
    </xdr:from>
    <xdr:to>
      <xdr:col>8</xdr:col>
      <xdr:colOff>466725</xdr:colOff>
      <xdr:row>30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886325" y="4943475"/>
          <a:ext cx="457200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114300</xdr:rowOff>
    </xdr:from>
    <xdr:to>
      <xdr:col>11</xdr:col>
      <xdr:colOff>180975</xdr:colOff>
      <xdr:row>30</xdr:row>
      <xdr:rowOff>57150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 flipV="1">
          <a:off x="6305550" y="4772025"/>
          <a:ext cx="581025" cy="3429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733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19050</xdr:rowOff>
    </xdr:from>
    <xdr:to>
      <xdr:col>15</xdr:col>
      <xdr:colOff>19050</xdr:colOff>
      <xdr:row>1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9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57150</xdr:rowOff>
    </xdr:from>
    <xdr:to>
      <xdr:col>10</xdr:col>
      <xdr:colOff>85725</xdr:colOff>
      <xdr:row>14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3900" y="504825"/>
          <a:ext cx="5457825" cy="19716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potenza reattiva di un carico trifase equilibrato è: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necessaria al funzionamento del carico
</a:t>
          </a:r>
          <a:r>
            <a:rPr lang="en-US" cap="none" sz="1400" b="0" i="0" u="none" baseline="0">
              <a:solidFill>
                <a:srgbClr val="000000"/>
              </a:solidFill>
            </a:rPr>
            <a:t>b) dannosa al funzionamento del carico
</a:t>
          </a:r>
          <a:r>
            <a:rPr lang="en-US" cap="none" sz="1400" b="0" i="0" u="none" baseline="0">
              <a:solidFill>
                <a:srgbClr val="000000"/>
              </a:solidFill>
            </a:rPr>
            <a:t>c) non  misurabile e quindi si richiede un sovrapprezzo termico
</a:t>
          </a:r>
          <a:r>
            <a:rPr lang="en-US" cap="none" sz="1400" b="0" i="0" u="none" baseline="0">
              <a:solidFill>
                <a:srgbClr val="000000"/>
              </a:solidFill>
            </a:rPr>
            <a:t>d) interamente utilizzata per produrre lavoro utile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28575</xdr:colOff>
      <xdr:row>29</xdr:row>
      <xdr:rowOff>133350</xdr:rowOff>
    </xdr:from>
    <xdr:to>
      <xdr:col>8</xdr:col>
      <xdr:colOff>485775</xdr:colOff>
      <xdr:row>30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905375" y="49530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85725</xdr:rowOff>
    </xdr:from>
    <xdr:to>
      <xdr:col>11</xdr:col>
      <xdr:colOff>85725</xdr:colOff>
      <xdr:row>30</xdr:row>
      <xdr:rowOff>28575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743450"/>
          <a:ext cx="581025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400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733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19050</xdr:rowOff>
    </xdr:from>
    <xdr:to>
      <xdr:col>15</xdr:col>
      <xdr:colOff>19050</xdr:colOff>
      <xdr:row>1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86775" y="19050"/>
          <a:ext cx="676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11.vm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vmlDrawing" Target="../drawings/vmlDrawing12.vml" /><Relationship Id="rId5" Type="http://schemas.openxmlformats.org/officeDocument/2006/relationships/drawing" Target="../drawings/drawing12.xml" /><Relationship Id="rId6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4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3:J15"/>
  <sheetViews>
    <sheetView defaultGridColor="0" zoomScalePageLayoutView="0" colorId="1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3" ht="24.75">
      <c r="I13" s="70" t="s">
        <v>20</v>
      </c>
    </row>
    <row r="15" ht="22.5">
      <c r="J15" s="71" t="s">
        <v>50</v>
      </c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169096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44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ht="12.75" customHeight="1">
      <c r="O11" s="13"/>
    </row>
    <row r="12" ht="12.75" customHeight="1">
      <c r="O12" s="13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3.5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169618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18">
      <c r="B1" s="14" t="s">
        <v>45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spans="2:15" ht="19.5">
      <c r="B9" s="76" t="s">
        <v>58</v>
      </c>
      <c r="C9" s="76"/>
      <c r="D9" s="76"/>
      <c r="O9" s="13"/>
    </row>
    <row r="10" spans="2:15" ht="15">
      <c r="B10" s="22"/>
      <c r="C10" s="22"/>
      <c r="D10" s="22"/>
      <c r="O10" s="13"/>
    </row>
    <row r="11" spans="2:15" ht="19.5">
      <c r="B11" s="32" t="s">
        <v>53</v>
      </c>
      <c r="C11" s="76" t="s">
        <v>55</v>
      </c>
      <c r="D11" s="76"/>
      <c r="E11" s="76"/>
      <c r="O11" s="13"/>
    </row>
    <row r="12" spans="2:15" ht="15">
      <c r="B12" s="22"/>
      <c r="C12" s="22"/>
      <c r="D12" s="22"/>
      <c r="O12" s="13"/>
    </row>
    <row r="13" spans="2:5" ht="19.5">
      <c r="B13" s="32" t="s">
        <v>54</v>
      </c>
      <c r="C13" s="76" t="s">
        <v>56</v>
      </c>
      <c r="D13" s="76"/>
      <c r="E13" s="76"/>
    </row>
    <row r="14" spans="2:4" ht="15">
      <c r="B14" s="22"/>
      <c r="C14" s="22"/>
      <c r="D14" s="22"/>
    </row>
    <row r="15" spans="2:4" ht="19.5">
      <c r="B15" s="76" t="s">
        <v>57</v>
      </c>
      <c r="C15" s="76"/>
      <c r="D15" s="76"/>
    </row>
    <row r="16" ht="12.75" customHeight="1"/>
    <row r="17" ht="12.75" customHeight="1"/>
    <row r="18" ht="4.5" customHeight="1"/>
    <row r="19" ht="4.5" customHeight="1"/>
    <row r="20" ht="4.5" customHeight="1"/>
    <row r="21" ht="4.5" customHeight="1"/>
    <row r="22" ht="4.5" customHeight="1"/>
    <row r="23" ht="4.5" customHeight="1"/>
    <row r="24" ht="4.5" customHeight="1"/>
    <row r="25" ht="4.5" customHeight="1"/>
    <row r="26" ht="4.5" customHeight="1"/>
    <row r="27" ht="12.75" customHeight="1"/>
    <row r="28" ht="12.75" customHeight="1"/>
    <row r="29" ht="12.75" customHeight="1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mergeCells count="4">
    <mergeCell ref="B15:D15"/>
    <mergeCell ref="B9:D9"/>
    <mergeCell ref="C11:E11"/>
    <mergeCell ref="C13:E13"/>
  </mergeCells>
  <printOptions/>
  <pageMargins left="0.75" right="0.75" top="1" bottom="1" header="0.5" footer="0.5"/>
  <pageSetup orientation="portrait" paperSize="9"/>
  <drawing r:id="rId5"/>
  <legacyDrawing r:id="rId4"/>
  <oleObjects>
    <oleObject progId="Equation.3" shapeId="741943" r:id="rId1"/>
    <oleObject progId="Equation.3" shapeId="741944" r:id="rId2"/>
    <oleObject progId="MSDraw" shapeId="1696711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46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spans="2:15" ht="19.5">
      <c r="B11" s="38" t="s">
        <v>9</v>
      </c>
      <c r="C11" s="40" t="s">
        <v>60</v>
      </c>
      <c r="D11" s="39" t="s">
        <v>59</v>
      </c>
      <c r="O11" s="13"/>
    </row>
    <row r="12" spans="2:15" ht="19.5">
      <c r="B12" s="38"/>
      <c r="C12" s="22"/>
      <c r="D12" s="22"/>
      <c r="O12" s="13"/>
    </row>
    <row r="13" spans="2:4" ht="19.5">
      <c r="B13" s="38" t="s">
        <v>10</v>
      </c>
      <c r="C13" s="40" t="s">
        <v>60</v>
      </c>
      <c r="D13" s="32" t="s">
        <v>59</v>
      </c>
    </row>
    <row r="14" spans="2:4" ht="12.75" customHeight="1">
      <c r="B14" s="38"/>
      <c r="C14" s="22"/>
      <c r="D14" s="22"/>
    </row>
    <row r="15" spans="2:4" ht="19.5">
      <c r="B15" s="38" t="s">
        <v>11</v>
      </c>
      <c r="C15" s="77" t="s">
        <v>61</v>
      </c>
      <c r="D15" s="76"/>
    </row>
    <row r="16" spans="2:4" ht="12.75" customHeight="1">
      <c r="B16" s="38"/>
      <c r="C16" s="22"/>
      <c r="D16" s="22"/>
    </row>
    <row r="17" spans="2:4" ht="19.5">
      <c r="B17" s="38" t="s">
        <v>8</v>
      </c>
      <c r="C17" s="77" t="s">
        <v>62</v>
      </c>
      <c r="D17" s="76"/>
    </row>
    <row r="18" ht="12.75" customHeight="1"/>
    <row r="19" ht="12.75" customHeight="1"/>
    <row r="20" ht="12.75" customHeight="1"/>
    <row r="21" ht="12.75" customHeight="1"/>
    <row r="22" ht="4.5" customHeight="1"/>
    <row r="23" ht="4.5" customHeight="1"/>
    <row r="24" ht="4.5" customHeight="1"/>
    <row r="25" ht="4.5" customHeight="1"/>
    <row r="26" ht="4.5" customHeight="1"/>
    <row r="27" ht="12.75" customHeight="1"/>
    <row r="28" ht="12.75" customHeight="1"/>
    <row r="29" ht="12.75" customHeight="1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mergeCells count="2">
    <mergeCell ref="C15:D15"/>
    <mergeCell ref="C17:D17"/>
  </mergeCells>
  <printOptions/>
  <pageMargins left="0.75" right="0.75" top="1" bottom="1" header="0.5" footer="0.5"/>
  <pageSetup orientation="portrait" paperSize="9" r:id="rId6"/>
  <drawing r:id="rId5"/>
  <legacyDrawing r:id="rId4"/>
  <oleObjects>
    <oleObject progId="Equation.3" shapeId="861012" r:id="rId1"/>
    <oleObject progId="Equation.3" shapeId="861014" r:id="rId2"/>
    <oleObject progId="MSDraw" shapeId="1696759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47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spans="2:15" ht="19.5">
      <c r="B10" s="38" t="s">
        <v>9</v>
      </c>
      <c r="C10" s="40" t="s">
        <v>60</v>
      </c>
      <c r="D10" s="35" t="s">
        <v>59</v>
      </c>
      <c r="E10" s="22"/>
      <c r="O10" s="13"/>
    </row>
    <row r="11" spans="2:15" ht="12.75" customHeight="1">
      <c r="B11" s="38"/>
      <c r="C11" s="22"/>
      <c r="D11" s="22"/>
      <c r="E11" s="22"/>
      <c r="O11" s="13"/>
    </row>
    <row r="12" spans="2:15" ht="19.5">
      <c r="B12" s="38" t="s">
        <v>10</v>
      </c>
      <c r="C12" s="77" t="s">
        <v>63</v>
      </c>
      <c r="D12" s="76"/>
      <c r="E12" s="22"/>
      <c r="O12" s="13"/>
    </row>
    <row r="13" spans="2:5" ht="19.5">
      <c r="B13" s="38"/>
      <c r="C13" s="22"/>
      <c r="D13" s="22"/>
      <c r="E13" s="22"/>
    </row>
    <row r="14" spans="2:5" ht="19.5">
      <c r="B14" s="38" t="s">
        <v>11</v>
      </c>
      <c r="C14" s="77" t="s">
        <v>64</v>
      </c>
      <c r="D14" s="76"/>
      <c r="E14" s="22"/>
    </row>
    <row r="15" spans="2:5" ht="12.75" customHeight="1">
      <c r="B15" s="38"/>
      <c r="C15" s="22"/>
      <c r="D15" s="22"/>
      <c r="E15" s="22"/>
    </row>
    <row r="16" spans="2:5" ht="19.5">
      <c r="B16" s="38" t="s">
        <v>8</v>
      </c>
      <c r="C16" s="77" t="s">
        <v>65</v>
      </c>
      <c r="D16" s="76"/>
      <c r="E16" s="22"/>
    </row>
    <row r="17" ht="12.75" customHeight="1">
      <c r="C17" s="18"/>
    </row>
    <row r="18" ht="12.75" customHeight="1">
      <c r="C18" s="18"/>
    </row>
    <row r="19" ht="4.5" customHeight="1">
      <c r="C19" s="18"/>
    </row>
    <row r="20" ht="4.5" customHeight="1">
      <c r="C20" s="18"/>
    </row>
    <row r="21" ht="4.5" customHeight="1">
      <c r="C21" s="18"/>
    </row>
    <row r="22" ht="4.5" customHeight="1">
      <c r="C22" s="18"/>
    </row>
    <row r="23" ht="4.5" customHeight="1">
      <c r="C23" s="18"/>
    </row>
    <row r="24" ht="4.5" customHeight="1">
      <c r="C24" s="18"/>
    </row>
    <row r="25" ht="4.5" customHeight="1">
      <c r="C25" s="18"/>
    </row>
    <row r="26" ht="4.5" customHeight="1">
      <c r="C26" s="18"/>
    </row>
    <row r="27" ht="12.75" customHeight="1">
      <c r="C27" s="18"/>
    </row>
    <row r="28" ht="12.75" customHeight="1">
      <c r="C28" s="18"/>
    </row>
    <row r="29" ht="12.75" customHeight="1" thickBot="1"/>
    <row r="30" spans="2:11" ht="12.75" customHeight="1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mergeCells count="3">
    <mergeCell ref="C12:D12"/>
    <mergeCell ref="C14:D14"/>
    <mergeCell ref="C16:D16"/>
  </mergeCells>
  <printOptions/>
  <pageMargins left="0.75" right="0.75" top="1" bottom="1" header="0.5" footer="0.5"/>
  <pageSetup orientation="portrait" paperSize="9"/>
  <drawing r:id="rId4"/>
  <legacyDrawing r:id="rId3"/>
  <oleObjects>
    <oleObject progId="Equation.3" shapeId="880796" r:id="rId1"/>
    <oleObject progId="MSDraw" shapeId="1696809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48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ht="12.75" customHeight="1">
      <c r="O11" s="13"/>
    </row>
    <row r="12" ht="12.75" customHeight="1">
      <c r="O12" s="13"/>
    </row>
    <row r="13" ht="12.75" customHeight="1"/>
    <row r="14" spans="3:5" ht="16.5" customHeight="1">
      <c r="C14" s="76" t="s">
        <v>66</v>
      </c>
      <c r="D14" s="76"/>
      <c r="E14" s="22"/>
    </row>
    <row r="15" spans="3:5" ht="19.5">
      <c r="C15" s="76" t="s">
        <v>67</v>
      </c>
      <c r="D15" s="76"/>
      <c r="E15" s="22"/>
    </row>
    <row r="16" spans="3:5" ht="19.5">
      <c r="C16" s="76" t="s">
        <v>68</v>
      </c>
      <c r="D16" s="76"/>
      <c r="E16" s="22"/>
    </row>
    <row r="17" spans="3:5" ht="19.5">
      <c r="C17" s="32" t="s">
        <v>69</v>
      </c>
      <c r="D17" s="32"/>
      <c r="E17" s="32" t="s">
        <v>12</v>
      </c>
    </row>
    <row r="18" ht="12.75" customHeight="1"/>
    <row r="19" ht="12.75" customHeight="1"/>
    <row r="20" ht="12.75" customHeight="1"/>
    <row r="21" ht="12.75" customHeight="1"/>
    <row r="22" ht="4.5" customHeight="1"/>
    <row r="23" ht="4.5" customHeight="1"/>
    <row r="24" ht="4.5" customHeight="1"/>
    <row r="25" ht="4.5" customHeight="1"/>
    <row r="26" ht="4.5" customHeight="1"/>
    <row r="27" ht="12.75" customHeight="1"/>
    <row r="28" ht="12.75" customHeight="1"/>
    <row r="29" ht="12.75" customHeight="1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mergeCells count="3">
    <mergeCell ref="C16:D16"/>
    <mergeCell ref="C15:D15"/>
    <mergeCell ref="C14:D14"/>
  </mergeCells>
  <printOptions/>
  <pageMargins left="0.75" right="0.75" top="1" bottom="1" header="0.5" footer="0.5"/>
  <pageSetup orientation="portrait" paperSize="9"/>
  <drawing r:id="rId4"/>
  <legacyDrawing r:id="rId3"/>
  <oleObjects>
    <oleObject progId="Equation.3" shapeId="899292" r:id="rId1"/>
    <oleObject progId="MSDraw" shapeId="1696849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spans="2:7" ht="22.5">
      <c r="B1" s="21" t="s">
        <v>49</v>
      </c>
      <c r="G1" s="34" t="s">
        <v>18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ht="12.75" customHeight="1">
      <c r="O11" s="13"/>
    </row>
    <row r="12" ht="12.75" customHeight="1">
      <c r="O12" s="13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4.5" customHeight="1"/>
    <row r="24" ht="4.5" customHeight="1"/>
    <row r="25" ht="4.5" customHeight="1"/>
    <row r="26" ht="4.5" customHeight="1"/>
    <row r="27" ht="4.5" customHeight="1"/>
    <row r="28" ht="12.75" customHeight="1"/>
    <row r="29" ht="12.75" customHeight="1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169719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4" customWidth="1"/>
    <col min="4" max="4" width="5.00390625" style="4" customWidth="1"/>
    <col min="5" max="5" width="7.140625" style="1" customWidth="1"/>
    <col min="6" max="6" width="9.00390625" style="3" customWidth="1"/>
    <col min="7" max="7" width="4.281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4:13" ht="15.75">
      <c r="D1" s="6"/>
      <c r="E1" s="7"/>
      <c r="F1" s="5" t="s">
        <v>23</v>
      </c>
      <c r="G1" s="3"/>
      <c r="H1" s="8"/>
      <c r="I1" s="9"/>
      <c r="J1" s="7"/>
      <c r="K1" s="7"/>
      <c r="L1" s="7"/>
      <c r="M1" s="7"/>
    </row>
    <row r="2" spans="3:13" ht="15.75">
      <c r="C2" s="6"/>
      <c r="D2" s="6"/>
      <c r="E2" s="81"/>
      <c r="F2" s="81"/>
      <c r="G2" s="12"/>
      <c r="H2" s="9"/>
      <c r="I2" s="8"/>
      <c r="J2" s="9"/>
      <c r="K2" s="9"/>
      <c r="L2" s="9"/>
      <c r="M2" s="7"/>
    </row>
    <row r="3" spans="1:14" ht="15">
      <c r="A3" s="81"/>
      <c r="B3" s="81"/>
      <c r="C3" s="12"/>
      <c r="D3" s="19"/>
      <c r="E3" s="82" t="s">
        <v>28</v>
      </c>
      <c r="F3" s="82"/>
      <c r="G3" s="10" t="str">
        <f>IF('D6'!J$30="a","si",IF('D6'!J$30="b","si",IF('D6'!J$30="c","si",IF('D6'!J$30="d","si","no"))))</f>
        <v>no</v>
      </c>
      <c r="H3" s="3"/>
      <c r="I3" s="81"/>
      <c r="J3" s="81"/>
      <c r="K3" s="12"/>
      <c r="L3" s="3"/>
      <c r="M3" s="7"/>
      <c r="N3" s="2"/>
    </row>
    <row r="4" spans="1:14" ht="15">
      <c r="A4" s="81"/>
      <c r="B4" s="81"/>
      <c r="C4" s="12"/>
      <c r="D4" s="19"/>
      <c r="E4" s="82" t="s">
        <v>31</v>
      </c>
      <c r="F4" s="82"/>
      <c r="G4" s="10" t="str">
        <f>IF('D7'!J$30="a","si",IF('D7'!J$30="b","si",IF('D7'!J$30="c","si",IF('D7'!J$30="d","si","no"))))</f>
        <v>no</v>
      </c>
      <c r="H4" s="3"/>
      <c r="I4" s="79"/>
      <c r="J4" s="79"/>
      <c r="K4" s="12"/>
      <c r="L4" s="3"/>
      <c r="M4" s="7"/>
      <c r="N4" s="2"/>
    </row>
    <row r="5" spans="1:14" ht="15">
      <c r="A5" s="81"/>
      <c r="B5" s="81"/>
      <c r="C5" s="12"/>
      <c r="D5" s="3"/>
      <c r="E5" s="82" t="s">
        <v>33</v>
      </c>
      <c r="F5" s="82"/>
      <c r="G5" s="10" t="str">
        <f>IF('D8'!J$30="a","si",IF('D8'!J$30="b","si",IF('D8'!J$30="c","si",IF('D8'!J$30="d","si","no"))))</f>
        <v>no</v>
      </c>
      <c r="H5" s="3"/>
      <c r="L5" s="3"/>
      <c r="M5" s="9"/>
      <c r="N5" s="2"/>
    </row>
    <row r="6" spans="1:14" ht="15">
      <c r="A6" s="81"/>
      <c r="B6" s="81"/>
      <c r="C6" s="12"/>
      <c r="D6" s="3"/>
      <c r="E6" s="81"/>
      <c r="F6" s="81"/>
      <c r="G6" s="12"/>
      <c r="H6" s="3"/>
      <c r="L6" s="3"/>
      <c r="M6" s="9"/>
      <c r="N6" s="2"/>
    </row>
    <row r="7" spans="4:14" ht="15">
      <c r="D7" s="3"/>
      <c r="E7" s="78" t="s">
        <v>26</v>
      </c>
      <c r="F7" s="78"/>
      <c r="G7" s="10" t="str">
        <f>IF('D20'!J$30="a","si",IF('D20'!J$30="b","si",IF('D20'!J$30="c","si",IF('D20'!J$30="d","si","no"))))</f>
        <v>no</v>
      </c>
      <c r="L7" s="3"/>
      <c r="M7" s="9"/>
      <c r="N7" s="2"/>
    </row>
    <row r="8" spans="4:14" ht="15">
      <c r="D8" s="1"/>
      <c r="E8" s="78" t="s">
        <v>29</v>
      </c>
      <c r="F8" s="78"/>
      <c r="G8" s="10" t="str">
        <f>IF('D21'!J$30="a","si",IF('D21'!J$30="b","si",IF('D21'!J$30="c","si",IF('D21'!J$30="d","si","no"))))</f>
        <v>no</v>
      </c>
      <c r="L8" s="3"/>
      <c r="M8" s="9"/>
      <c r="N8" s="2"/>
    </row>
    <row r="9" spans="4:14" ht="15">
      <c r="D9" s="1"/>
      <c r="E9" s="78" t="s">
        <v>32</v>
      </c>
      <c r="F9" s="78"/>
      <c r="G9" s="10" t="str">
        <f>IF('D22'!J$30="a","si",IF('D22'!J$30="b","si",IF('D22'!J$30="c","si",IF('D22'!J$30="d","si","no"))))</f>
        <v>no</v>
      </c>
      <c r="I9" s="79"/>
      <c r="J9" s="79"/>
      <c r="K9" s="12"/>
      <c r="L9" s="3"/>
      <c r="M9" s="9"/>
      <c r="N9" s="2"/>
    </row>
    <row r="10" spans="4:14" ht="15">
      <c r="D10" s="1"/>
      <c r="E10" s="78" t="s">
        <v>34</v>
      </c>
      <c r="F10" s="78"/>
      <c r="G10" s="10" t="str">
        <f>IF('D23'!J$30="a","si",IF('D23'!J$30="b","si",IF('D23'!J$30="c","si",IF('D23'!J$30="d","si","no"))))</f>
        <v>no</v>
      </c>
      <c r="I10" s="79"/>
      <c r="J10" s="79"/>
      <c r="K10" s="12"/>
      <c r="L10" s="3"/>
      <c r="M10" s="3"/>
      <c r="N10" s="2"/>
    </row>
    <row r="11" spans="4:13" ht="15">
      <c r="D11" s="1"/>
      <c r="E11" s="78" t="s">
        <v>35</v>
      </c>
      <c r="F11" s="78"/>
      <c r="G11" s="10" t="str">
        <f>IF('D24'!J$30="a","si",IF('D24'!J$30="b","si",IF('D24'!J$30="c","si",IF('D24'!J$30="d","si","no"))))</f>
        <v>no</v>
      </c>
      <c r="I11" s="79"/>
      <c r="J11" s="79"/>
      <c r="K11" s="12"/>
      <c r="L11" s="3"/>
      <c r="M11" s="3"/>
    </row>
    <row r="12" spans="1:13" ht="15">
      <c r="A12" s="81"/>
      <c r="B12" s="81"/>
      <c r="C12" s="12"/>
      <c r="D12" s="1"/>
      <c r="E12" s="79"/>
      <c r="F12" s="79"/>
      <c r="G12" s="12"/>
      <c r="L12" s="3"/>
      <c r="M12" s="3"/>
    </row>
    <row r="13" spans="1:14" ht="15">
      <c r="A13" s="81"/>
      <c r="B13" s="81"/>
      <c r="C13" s="12"/>
      <c r="E13" s="80"/>
      <c r="F13" s="80"/>
      <c r="G13" s="12"/>
      <c r="H13" s="3"/>
      <c r="I13" s="79"/>
      <c r="J13" s="79"/>
      <c r="K13" s="12"/>
      <c r="N13" s="11"/>
    </row>
    <row r="14" spans="1:11" ht="15">
      <c r="A14" s="81"/>
      <c r="B14" s="81"/>
      <c r="C14" s="12"/>
      <c r="E14" s="79"/>
      <c r="F14" s="79"/>
      <c r="G14" s="12"/>
      <c r="I14" s="79"/>
      <c r="J14" s="79"/>
      <c r="K14" s="12"/>
    </row>
    <row r="15" spans="1:11" ht="15">
      <c r="A15" s="81"/>
      <c r="B15" s="81"/>
      <c r="C15" s="12"/>
      <c r="E15" s="78" t="s">
        <v>24</v>
      </c>
      <c r="F15" s="78"/>
      <c r="G15" s="10" t="str">
        <f>IF('D33'!R$30="a","si",IF('D33'!R$30="b","si",IF('D33'!R$30="c","si",IF('D33'!R$30="d","si","no"))))</f>
        <v>no</v>
      </c>
      <c r="I15" s="79"/>
      <c r="J15" s="79"/>
      <c r="K15" s="12"/>
    </row>
    <row r="16" spans="1:11" ht="15">
      <c r="A16" s="81"/>
      <c r="B16" s="81"/>
      <c r="C16" s="12"/>
      <c r="E16" s="78" t="s">
        <v>25</v>
      </c>
      <c r="F16" s="78"/>
      <c r="G16" s="10" t="str">
        <f>IF('D34'!R$30="a","si",IF('D34'!R$30="b","si",IF('D34'!R$30="c","si",IF('D34'!R$30="d","si","no"))))</f>
        <v>no</v>
      </c>
      <c r="I16" s="79"/>
      <c r="J16" s="79"/>
      <c r="K16" s="12"/>
    </row>
    <row r="17" spans="1:11" ht="15">
      <c r="A17" s="81"/>
      <c r="B17" s="81"/>
      <c r="C17" s="12"/>
      <c r="E17" s="78" t="s">
        <v>27</v>
      </c>
      <c r="F17" s="78"/>
      <c r="G17" s="10" t="str">
        <f>IF('D35'!R$30="a","si",IF('D35'!R$30="b","si",IF('D35'!R$30="c","si",IF('D35'!R$30="d","si","no"))))</f>
        <v>no</v>
      </c>
      <c r="I17" s="79"/>
      <c r="J17" s="79"/>
      <c r="K17" s="12"/>
    </row>
    <row r="18" spans="5:7" ht="15">
      <c r="E18" s="78" t="s">
        <v>30</v>
      </c>
      <c r="F18" s="78"/>
      <c r="G18" s="10" t="str">
        <f>IF('D36'!R$30="a","si",IF('D36'!R$30="b","si",IF('D36'!R$30="c","si",IF('D36'!R$30="d","si","no"))))</f>
        <v>no</v>
      </c>
    </row>
    <row r="19" ht="12.75">
      <c r="G19" s="3"/>
    </row>
    <row r="20" spans="5:7" ht="15">
      <c r="E20" s="78" t="s">
        <v>36</v>
      </c>
      <c r="F20" s="78"/>
      <c r="G20" s="10" t="str">
        <f>IF('D40'!R$30="a","si",IF('D40'!R$30="b","si",IF('D40'!R$30="c","si",IF('D40'!R$30="d","si","no"))))</f>
        <v>no</v>
      </c>
    </row>
  </sheetData>
  <sheetProtection password="CC70" sheet="1" objects="1" scenarios="1"/>
  <mergeCells count="38">
    <mergeCell ref="A3:B3"/>
    <mergeCell ref="A4:B4"/>
    <mergeCell ref="A5:B5"/>
    <mergeCell ref="A6:B6"/>
    <mergeCell ref="E2:F2"/>
    <mergeCell ref="E3:F3"/>
    <mergeCell ref="E4:F4"/>
    <mergeCell ref="E5:F5"/>
    <mergeCell ref="E6:F6"/>
    <mergeCell ref="A12:B12"/>
    <mergeCell ref="A13:B13"/>
    <mergeCell ref="A14:B14"/>
    <mergeCell ref="A15:B15"/>
    <mergeCell ref="A16:B16"/>
    <mergeCell ref="A17:B17"/>
    <mergeCell ref="E16:F16"/>
    <mergeCell ref="E7:F7"/>
    <mergeCell ref="E8:F8"/>
    <mergeCell ref="E9:F9"/>
    <mergeCell ref="E10:F10"/>
    <mergeCell ref="E11:F11"/>
    <mergeCell ref="E12:F12"/>
    <mergeCell ref="I11:J11"/>
    <mergeCell ref="E13:F13"/>
    <mergeCell ref="E14:F14"/>
    <mergeCell ref="I3:J3"/>
    <mergeCell ref="I4:J4"/>
    <mergeCell ref="E15:F15"/>
    <mergeCell ref="E20:F20"/>
    <mergeCell ref="I13:J13"/>
    <mergeCell ref="I14:J14"/>
    <mergeCell ref="E17:F17"/>
    <mergeCell ref="E18:F18"/>
    <mergeCell ref="I9:J9"/>
    <mergeCell ref="I10:J10"/>
    <mergeCell ref="I15:J15"/>
    <mergeCell ref="I16:J16"/>
    <mergeCell ref="I17:J17"/>
  </mergeCells>
  <hyperlinks>
    <hyperlink ref="E4" location="'D7'!A1" display="DOMANDA N. 7"/>
    <hyperlink ref="E3" location="'D6'!A1" display="DOMANDA N. 6"/>
    <hyperlink ref="E5" location="'D8'!A1" display="DOMANDA N. 8"/>
    <hyperlink ref="E7" location="'D20'!A1" display="DOMANDA N. 20"/>
    <hyperlink ref="E8" location="'D21'!A1" display="DOMANDA N. 21"/>
    <hyperlink ref="E9" location="'D22'!A1" display="DOMANDA N. 22"/>
    <hyperlink ref="E10" location="'D23'!A1" display="DOMANDA N. 23"/>
    <hyperlink ref="E11" location="'D24'!A1" display="DOMANDA N. 24"/>
    <hyperlink ref="E15" location="'D33'!A1" display="DOMANDA N. 33"/>
    <hyperlink ref="E16" location="'D34'!A1" display="DOMANDA N. 34"/>
    <hyperlink ref="E17" location="'D35'!A1" display="DOMANDA N. 35"/>
    <hyperlink ref="E18" location="'D36'!A1" display="DOMANDA N. 36"/>
    <hyperlink ref="E20" location="'D40'!A1" display="DOMANDA N. 40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1698954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2:I52"/>
  <sheetViews>
    <sheetView tabSelected="1" view="pageBreakPreview" zoomScaleSheetLayoutView="100" zoomScalePageLayoutView="0" workbookViewId="0" topLeftCell="A13">
      <selection activeCell="I29" sqref="I29"/>
    </sheetView>
  </sheetViews>
  <sheetFormatPr defaultColWidth="9.140625" defaultRowHeight="12.75"/>
  <cols>
    <col min="1" max="2" width="9.140625" style="41" customWidth="1"/>
    <col min="3" max="3" width="13.8515625" style="41" bestFit="1" customWidth="1"/>
    <col min="4" max="4" width="16.140625" style="41" customWidth="1"/>
    <col min="5" max="5" width="9.140625" style="41" customWidth="1"/>
    <col min="6" max="6" width="8.28125" style="42" bestFit="1" customWidth="1"/>
    <col min="7" max="16384" width="9.140625" style="41" customWidth="1"/>
  </cols>
  <sheetData>
    <row r="1" ht="15.75" thickBot="1"/>
    <row r="2" spans="2:8" ht="23.25" thickBot="1">
      <c r="B2" s="41" t="s">
        <v>0</v>
      </c>
      <c r="D2" s="67">
        <f>ANA!D2</f>
        <v>0</v>
      </c>
      <c r="E2" s="43"/>
      <c r="F2" s="44"/>
      <c r="G2" s="45"/>
      <c r="H2" s="45"/>
    </row>
    <row r="3" ht="15.75" thickBot="1"/>
    <row r="4" spans="3:4" ht="23.25" thickBot="1">
      <c r="C4" s="41" t="s">
        <v>1</v>
      </c>
      <c r="D4" s="68">
        <f>ANA!D4</f>
        <v>0</v>
      </c>
    </row>
    <row r="6" spans="3:9" ht="22.5">
      <c r="C6" s="41" t="s">
        <v>2</v>
      </c>
      <c r="D6" s="83">
        <f ca="1">TODAY()</f>
        <v>43933</v>
      </c>
      <c r="E6" s="83"/>
      <c r="F6" s="83"/>
      <c r="I6" s="33"/>
    </row>
    <row r="7" ht="15">
      <c r="I7" s="33"/>
    </row>
    <row r="8" ht="15">
      <c r="I8" s="33"/>
    </row>
    <row r="9" spans="3:9" ht="24.75">
      <c r="C9" s="65" t="s">
        <v>71</v>
      </c>
      <c r="D9" s="66" t="str">
        <f>ANA!D8</f>
        <v>TRIFASE</v>
      </c>
      <c r="F9" s="46"/>
      <c r="I9" s="33"/>
    </row>
    <row r="10" spans="6:9" ht="15">
      <c r="F10" s="47"/>
      <c r="I10" s="33"/>
    </row>
    <row r="11" spans="5:9" ht="16.5">
      <c r="E11" s="48"/>
      <c r="I11" s="33"/>
    </row>
    <row r="12" spans="6:9" ht="17.25" thickBot="1">
      <c r="F12" s="48"/>
      <c r="I12" s="33"/>
    </row>
    <row r="13" spans="3:9" ht="30" thickBot="1">
      <c r="C13" s="41" t="s">
        <v>5</v>
      </c>
      <c r="D13" s="69">
        <f>G33</f>
        <v>0</v>
      </c>
      <c r="I13" s="33"/>
    </row>
    <row r="14" ht="15">
      <c r="F14" s="47"/>
    </row>
    <row r="15" ht="15">
      <c r="F15" s="47"/>
    </row>
    <row r="16" ht="15">
      <c r="F16" s="47"/>
    </row>
    <row r="17" ht="15">
      <c r="F17" s="47"/>
    </row>
    <row r="18" spans="7:9" ht="24">
      <c r="G18" s="46"/>
      <c r="I18" s="65"/>
    </row>
    <row r="19" spans="1:7" ht="15">
      <c r="A19" s="49" t="s">
        <v>70</v>
      </c>
      <c r="B19" s="49" t="s">
        <v>7</v>
      </c>
      <c r="C19" s="49" t="s">
        <v>4</v>
      </c>
      <c r="E19" s="49" t="s">
        <v>70</v>
      </c>
      <c r="F19" s="49" t="s">
        <v>7</v>
      </c>
      <c r="G19" s="49" t="s">
        <v>4</v>
      </c>
    </row>
    <row r="20" spans="1:7" ht="15">
      <c r="A20" s="49">
        <v>6</v>
      </c>
      <c r="B20" s="49">
        <f>'D6'!J$30</f>
        <v>0</v>
      </c>
      <c r="C20" s="50">
        <f>IF('D6'!J30="a",1,0)</f>
        <v>0</v>
      </c>
      <c r="E20" s="49">
        <v>35</v>
      </c>
      <c r="F20" s="49">
        <f>'D33'!J$30</f>
        <v>0</v>
      </c>
      <c r="G20" s="50">
        <f>IF('D33'!J$30="a",1,0)</f>
        <v>0</v>
      </c>
    </row>
    <row r="21" spans="1:7" ht="15">
      <c r="A21" s="49">
        <v>7</v>
      </c>
      <c r="B21" s="49">
        <f>'D7'!J$30</f>
        <v>0</v>
      </c>
      <c r="C21" s="50">
        <f>IF('D7'!J30="c",1,0)</f>
        <v>0</v>
      </c>
      <c r="E21" s="49">
        <v>34</v>
      </c>
      <c r="F21" s="49">
        <f>'D34'!J$30</f>
        <v>0</v>
      </c>
      <c r="G21" s="50">
        <f>IF('D34'!J$30="c",1,0)</f>
        <v>0</v>
      </c>
    </row>
    <row r="22" spans="1:7" ht="15">
      <c r="A22" s="49">
        <v>8</v>
      </c>
      <c r="B22" s="49">
        <f>'D8'!J$30</f>
        <v>0</v>
      </c>
      <c r="C22" s="50">
        <f>IF('D8'!J30="d",1,0)</f>
        <v>0</v>
      </c>
      <c r="E22" s="49">
        <v>35</v>
      </c>
      <c r="F22" s="49">
        <f>'D35'!J$30</f>
        <v>0</v>
      </c>
      <c r="G22" s="50">
        <f>IF('D35'!J$30="b",1,0)</f>
        <v>0</v>
      </c>
    </row>
    <row r="23" spans="1:7" ht="15">
      <c r="A23" s="52"/>
      <c r="B23" s="52"/>
      <c r="C23" s="53"/>
      <c r="E23" s="49">
        <v>36</v>
      </c>
      <c r="F23" s="49">
        <f>'D36'!J$30</f>
        <v>0</v>
      </c>
      <c r="G23" s="50">
        <f>IF('D36'!J$30="b",1,0)</f>
        <v>0</v>
      </c>
    </row>
    <row r="24" spans="1:7" ht="15">
      <c r="A24" s="49">
        <v>20</v>
      </c>
      <c r="B24" s="49">
        <f>'D20'!J$30</f>
        <v>0</v>
      </c>
      <c r="C24" s="50">
        <f>IF('D20'!J$30="c",1,0)</f>
        <v>0</v>
      </c>
      <c r="E24" s="37"/>
      <c r="F24" s="37"/>
      <c r="G24" s="37"/>
    </row>
    <row r="25" spans="1:7" ht="15">
      <c r="A25" s="49">
        <v>21</v>
      </c>
      <c r="B25" s="49">
        <f>'D21'!J$30</f>
        <v>0</v>
      </c>
      <c r="C25" s="50">
        <f>IF('D21'!J$30="a",1,0)</f>
        <v>0</v>
      </c>
      <c r="E25" s="49">
        <v>40</v>
      </c>
      <c r="F25" s="49">
        <f>'D40'!J$30</f>
        <v>0</v>
      </c>
      <c r="G25" s="50">
        <f>IF('D40'!J$30="c",1,0)</f>
        <v>0</v>
      </c>
    </row>
    <row r="26" spans="1:7" ht="15">
      <c r="A26" s="49">
        <v>22</v>
      </c>
      <c r="B26" s="49">
        <f>'D22'!J$30</f>
        <v>0</v>
      </c>
      <c r="C26" s="50">
        <f>IF('D22'!J$30="c",1,0)</f>
        <v>0</v>
      </c>
      <c r="E26" s="47"/>
      <c r="F26" s="47"/>
      <c r="G26" s="51"/>
    </row>
    <row r="27" spans="1:6" ht="15">
      <c r="A27" s="49">
        <v>23</v>
      </c>
      <c r="B27" s="49">
        <f>'D23'!J$30</f>
        <v>0</v>
      </c>
      <c r="C27" s="50">
        <f>IF('D23'!J$30="a",1,0)</f>
        <v>0</v>
      </c>
      <c r="F27" s="41"/>
    </row>
    <row r="28" spans="1:6" ht="15">
      <c r="A28" s="49">
        <v>24</v>
      </c>
      <c r="B28" s="49">
        <f>'D24'!J$30</f>
        <v>0</v>
      </c>
      <c r="C28" s="50">
        <f>IF('D24'!J$30="a",1,0)</f>
        <v>0</v>
      </c>
      <c r="F28" s="41"/>
    </row>
    <row r="29" spans="1:7" ht="15">
      <c r="A29" s="46"/>
      <c r="B29" s="47"/>
      <c r="C29" s="51"/>
      <c r="D29" s="46"/>
      <c r="F29" s="49" t="s">
        <v>13</v>
      </c>
      <c r="G29" s="49">
        <f>SUM(C20:C22)*20/3</f>
        <v>0</v>
      </c>
    </row>
    <row r="30" spans="1:8" ht="15">
      <c r="A30" s="46"/>
      <c r="B30" s="47"/>
      <c r="C30" s="51"/>
      <c r="D30" s="46"/>
      <c r="E30" s="46"/>
      <c r="F30" s="49" t="s">
        <v>14</v>
      </c>
      <c r="G30" s="49">
        <f>SUM(C24:C28)*30/5</f>
        <v>0</v>
      </c>
      <c r="H30" s="46"/>
    </row>
    <row r="31" spans="1:8" ht="15">
      <c r="A31" s="46"/>
      <c r="B31" s="47"/>
      <c r="C31" s="51"/>
      <c r="D31" s="46"/>
      <c r="E31" s="46"/>
      <c r="F31" s="49" t="s">
        <v>15</v>
      </c>
      <c r="G31" s="49">
        <f>SUM(G20:G23)*40/4</f>
        <v>0</v>
      </c>
      <c r="H31" s="46"/>
    </row>
    <row r="32" spans="1:8" ht="15">
      <c r="A32" s="46"/>
      <c r="B32" s="47"/>
      <c r="C32" s="51"/>
      <c r="D32" s="46"/>
      <c r="E32" s="46"/>
      <c r="F32" s="49" t="s">
        <v>16</v>
      </c>
      <c r="G32" s="49">
        <f>G25*10</f>
        <v>0</v>
      </c>
      <c r="H32" s="46"/>
    </row>
    <row r="33" spans="1:8" ht="15">
      <c r="A33" s="46"/>
      <c r="B33" s="47"/>
      <c r="C33" s="51"/>
      <c r="D33" s="46"/>
      <c r="E33" s="46"/>
      <c r="F33" s="49" t="s">
        <v>17</v>
      </c>
      <c r="G33" s="49">
        <f>SUM(G29:G32)/10</f>
        <v>0</v>
      </c>
      <c r="H33" s="46"/>
    </row>
    <row r="34" spans="1:8" ht="15">
      <c r="A34" s="46"/>
      <c r="B34" s="47"/>
      <c r="C34" s="51"/>
      <c r="D34" s="46"/>
      <c r="E34" s="46"/>
      <c r="F34" s="46"/>
      <c r="G34" s="46"/>
      <c r="H34" s="46"/>
    </row>
    <row r="35" spans="1:8" ht="15">
      <c r="A35" s="46"/>
      <c r="B35" s="47"/>
      <c r="C35" s="51"/>
      <c r="D35" s="46"/>
      <c r="E35" s="46"/>
      <c r="F35" s="47"/>
      <c r="G35" s="47"/>
      <c r="H35" s="46"/>
    </row>
    <row r="36" spans="1:6" ht="15">
      <c r="A36" s="46"/>
      <c r="B36" s="47"/>
      <c r="C36" s="51"/>
      <c r="D36" s="46"/>
      <c r="F36" s="41"/>
    </row>
    <row r="37" spans="1:5" ht="15">
      <c r="A37" s="46"/>
      <c r="B37" s="47"/>
      <c r="C37" s="51"/>
      <c r="E37" s="41" t="s">
        <v>6</v>
      </c>
    </row>
    <row r="38" spans="1:7" ht="15">
      <c r="A38" s="46"/>
      <c r="B38" s="47"/>
      <c r="C38" s="51"/>
      <c r="D38" s="55"/>
      <c r="E38" s="56"/>
      <c r="F38" s="57"/>
      <c r="G38" s="58"/>
    </row>
    <row r="39" spans="1:7" ht="15">
      <c r="A39" s="46"/>
      <c r="B39" s="46"/>
      <c r="C39" s="46"/>
      <c r="D39" s="59"/>
      <c r="E39" s="54"/>
      <c r="F39" s="52"/>
      <c r="G39" s="60"/>
    </row>
    <row r="40" spans="4:7" ht="15">
      <c r="D40" s="61"/>
      <c r="E40" s="62"/>
      <c r="F40" s="63"/>
      <c r="G40" s="64"/>
    </row>
    <row r="41" ht="15">
      <c r="E41" s="46"/>
    </row>
    <row r="42" spans="4:6" ht="15">
      <c r="D42" s="47"/>
      <c r="E42" s="46"/>
      <c r="F42" s="47"/>
    </row>
    <row r="43" spans="1:6" ht="15">
      <c r="A43" s="46"/>
      <c r="B43" s="46"/>
      <c r="C43" s="46"/>
      <c r="D43" s="47"/>
      <c r="E43" s="46"/>
      <c r="F43" s="47"/>
    </row>
    <row r="44" spans="1:6" ht="15">
      <c r="A44" s="46"/>
      <c r="B44" s="47"/>
      <c r="C44" s="51"/>
      <c r="D44" s="47"/>
      <c r="E44" s="46"/>
      <c r="F44" s="47"/>
    </row>
    <row r="45" spans="1:3" ht="15">
      <c r="A45" s="46"/>
      <c r="B45" s="46"/>
      <c r="C45" s="46"/>
    </row>
    <row r="49" ht="15">
      <c r="F49" s="41"/>
    </row>
    <row r="50" ht="15">
      <c r="F50" s="41"/>
    </row>
    <row r="51" ht="15">
      <c r="F51" s="41"/>
    </row>
    <row r="52" ht="15">
      <c r="F52" s="41"/>
    </row>
  </sheetData>
  <sheetProtection password="CC70" sheet="1" objects="1" scenarios="1"/>
  <mergeCells count="1">
    <mergeCell ref="D6:F6"/>
  </mergeCells>
  <conditionalFormatting sqref="C20:C22 C24:C28 G20:G23 G25">
    <cfRule type="cellIs" priority="1" dxfId="0" operator="equal" stopIfTrue="1">
      <formula>0</formula>
    </cfRule>
  </conditionalFormatting>
  <printOptions horizontalCentered="1"/>
  <pageMargins left="0.7874015748031497" right="0.7874015748031497" top="0.87" bottom="0.7874015748031497" header="0.5118110236220472" footer="0.5118110236220472"/>
  <pageSetup horizontalDpi="300" verticalDpi="300" orientation="portrait" paperSize="9" scale="84" r:id="rId4"/>
  <headerFooter alignWithMargins="0">
    <oddHeader>&amp;CVERIFICA 
TRIFASE &amp;R&amp;D</oddHeader>
  </headerFooter>
  <colBreaks count="1" manualBreakCount="1">
    <brk id="10" max="56" man="1"/>
  </colBreaks>
  <drawing r:id="rId3"/>
  <legacyDrawing r:id="rId2"/>
  <oleObjects>
    <oleObject progId="MSDraw" shapeId="16972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C7">
      <selection activeCell="K22" sqref="K22"/>
    </sheetView>
  </sheetViews>
  <sheetFormatPr defaultColWidth="9.140625" defaultRowHeight="12.75"/>
  <cols>
    <col min="1" max="3" width="9.140625" style="23" customWidth="1"/>
    <col min="4" max="4" width="12.00390625" style="23" bestFit="1" customWidth="1"/>
    <col min="5" max="8" width="9.140625" style="23" customWidth="1"/>
    <col min="9" max="9" width="9.421875" style="23" customWidth="1"/>
    <col min="10" max="10" width="8.8515625" style="23" customWidth="1"/>
    <col min="11" max="11" width="10.140625" style="23" customWidth="1"/>
    <col min="12" max="16" width="3.00390625" style="23" bestFit="1" customWidth="1"/>
    <col min="17" max="16384" width="9.140625" style="23" customWidth="1"/>
  </cols>
  <sheetData>
    <row r="1" ht="15.75" thickBot="1"/>
    <row r="2" spans="2:7" ht="17.25" thickBot="1">
      <c r="B2" s="23" t="s">
        <v>0</v>
      </c>
      <c r="D2" s="72"/>
      <c r="E2" s="73"/>
      <c r="F2" s="73"/>
      <c r="G2" s="74"/>
    </row>
    <row r="3" spans="11:16" ht="15.75" thickBot="1">
      <c r="K3" s="24"/>
      <c r="L3" s="24"/>
      <c r="M3" s="24"/>
      <c r="N3" s="24"/>
      <c r="O3" s="24"/>
      <c r="P3" s="24"/>
    </row>
    <row r="4" spans="3:16" ht="17.25" thickBot="1">
      <c r="C4" s="23" t="s">
        <v>1</v>
      </c>
      <c r="D4" s="25"/>
      <c r="K4" s="26"/>
      <c r="L4" s="24"/>
      <c r="M4" s="24"/>
      <c r="N4" s="24"/>
      <c r="O4" s="24"/>
      <c r="P4" s="24"/>
    </row>
    <row r="5" spans="11:16" ht="15">
      <c r="K5" s="26"/>
      <c r="L5" s="24"/>
      <c r="M5" s="24"/>
      <c r="N5" s="24"/>
      <c r="O5" s="24"/>
      <c r="P5" s="24"/>
    </row>
    <row r="6" spans="3:16" ht="16.5">
      <c r="C6" s="23" t="s">
        <v>2</v>
      </c>
      <c r="D6" s="27">
        <f ca="1">TODAY()</f>
        <v>43933</v>
      </c>
      <c r="K6" s="26"/>
      <c r="L6" s="24"/>
      <c r="M6" s="24"/>
      <c r="N6" s="24"/>
      <c r="O6" s="24"/>
      <c r="P6" s="24"/>
    </row>
    <row r="7" spans="11:16" ht="15">
      <c r="K7" s="26"/>
      <c r="L7" s="24"/>
      <c r="M7" s="24"/>
      <c r="N7" s="24"/>
      <c r="O7" s="24"/>
      <c r="P7" s="24"/>
    </row>
    <row r="8" spans="2:16" ht="16.5">
      <c r="B8" s="23" t="s">
        <v>19</v>
      </c>
      <c r="D8" s="28" t="str">
        <f>INIZIO!J15</f>
        <v>TRIFASE</v>
      </c>
      <c r="K8" s="26"/>
      <c r="L8" s="24"/>
      <c r="M8" s="24"/>
      <c r="N8" s="24"/>
      <c r="O8" s="24"/>
      <c r="P8" s="24"/>
    </row>
    <row r="9" spans="11:16" ht="15">
      <c r="K9" s="26"/>
      <c r="L9" s="24"/>
      <c r="M9" s="24"/>
      <c r="N9" s="24"/>
      <c r="O9" s="24"/>
      <c r="P9" s="24"/>
    </row>
    <row r="10" spans="2:11" ht="16.5">
      <c r="B10" s="29" t="s">
        <v>3</v>
      </c>
      <c r="K10" s="26"/>
    </row>
    <row r="11" spans="3:11" ht="22.5">
      <c r="C11" s="30" t="s">
        <v>51</v>
      </c>
      <c r="K11" s="26"/>
    </row>
    <row r="12" ht="15">
      <c r="C12" s="23" t="s">
        <v>72</v>
      </c>
    </row>
    <row r="13" ht="22.5">
      <c r="C13" s="23" t="s">
        <v>73</v>
      </c>
    </row>
    <row r="14" ht="22.5">
      <c r="C14" s="23" t="s">
        <v>74</v>
      </c>
    </row>
    <row r="15" ht="22.5">
      <c r="C15" s="23" t="s">
        <v>75</v>
      </c>
    </row>
    <row r="16" ht="15">
      <c r="C16" s="23" t="s">
        <v>21</v>
      </c>
    </row>
    <row r="17" ht="15">
      <c r="C17" s="23" t="s">
        <v>22</v>
      </c>
    </row>
    <row r="18" ht="22.5">
      <c r="C18" s="31" t="s">
        <v>76</v>
      </c>
    </row>
    <row r="19" spans="2:9" ht="16.5">
      <c r="B19" s="29"/>
      <c r="F19" s="75"/>
      <c r="G19" s="75"/>
      <c r="H19" s="75"/>
      <c r="I19" s="75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16918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37</v>
      </c>
    </row>
    <row r="2" ht="12.75" customHeight="1"/>
    <row r="3" ht="12.75" customHeight="1"/>
    <row r="4" ht="12.75" customHeight="1"/>
    <row r="5" ht="12.75" customHeight="1">
      <c r="O5" s="13"/>
    </row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ht="12.75" customHeight="1">
      <c r="O11" s="13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3.5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Draw" shapeId="169495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2" customWidth="1"/>
  </cols>
  <sheetData>
    <row r="1" ht="22.5">
      <c r="B1" s="21" t="s">
        <v>38</v>
      </c>
    </row>
    <row r="2" ht="12.75" customHeight="1"/>
    <row r="3" ht="12.75" customHeight="1"/>
    <row r="4" ht="12.75" customHeight="1">
      <c r="F4" s="32"/>
    </row>
    <row r="5" ht="12.75" customHeight="1">
      <c r="O5" s="33"/>
    </row>
    <row r="6" spans="6:15" ht="12.75" customHeight="1">
      <c r="F6" s="32"/>
      <c r="O6" s="33"/>
    </row>
    <row r="7" ht="12.75" customHeight="1">
      <c r="O7" s="33"/>
    </row>
    <row r="8" spans="6:15" ht="12.75" customHeight="1">
      <c r="F8" s="32"/>
      <c r="O8" s="33"/>
    </row>
    <row r="9" ht="12.75" customHeight="1">
      <c r="O9" s="33"/>
    </row>
    <row r="10" ht="12.75" customHeight="1">
      <c r="O10" s="33"/>
    </row>
    <row r="11" spans="6:15" ht="19.5">
      <c r="F11" s="32" t="s">
        <v>9</v>
      </c>
      <c r="O11" s="33"/>
    </row>
    <row r="14" ht="19.5">
      <c r="F14" s="32" t="s">
        <v>10</v>
      </c>
    </row>
    <row r="15" ht="12.75" customHeight="1"/>
    <row r="17" ht="12.75" customHeight="1">
      <c r="F17" s="32" t="s">
        <v>11</v>
      </c>
    </row>
    <row r="19" ht="12.75" customHeight="1"/>
    <row r="20" ht="19.5">
      <c r="F20" s="32" t="s">
        <v>8</v>
      </c>
    </row>
    <row r="21" ht="12.75" customHeight="1">
      <c r="F21" s="34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20.25" thickBot="1">
      <c r="B30" s="22" t="s">
        <v>52</v>
      </c>
      <c r="C30" s="35"/>
      <c r="D30" s="35"/>
      <c r="J30" s="36"/>
      <c r="K30" s="33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510549" r:id="rId1"/>
    <oleObject progId="Equation.3" shapeId="510550" r:id="rId2"/>
    <oleObject progId="Equation.3" shapeId="510552" r:id="rId3"/>
    <oleObject progId="Equation.3" shapeId="510554" r:id="rId4"/>
    <oleObject progId="MSDraw" shapeId="1695009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39</v>
      </c>
    </row>
    <row r="2" ht="12.75" customHeight="1"/>
    <row r="3" ht="12.75" customHeight="1"/>
    <row r="4" ht="12.75" customHeight="1">
      <c r="E4" s="18"/>
    </row>
    <row r="5" ht="12.75" customHeight="1">
      <c r="O5" s="13"/>
    </row>
    <row r="6" spans="5:15" ht="12.75" customHeight="1">
      <c r="E6" s="18"/>
      <c r="O6" s="13"/>
    </row>
    <row r="7" ht="12.75" customHeight="1">
      <c r="O7" s="13"/>
    </row>
    <row r="8" ht="12.75" customHeight="1">
      <c r="O8" s="13"/>
    </row>
    <row r="9" spans="6:15" ht="12.75" customHeight="1">
      <c r="F9" s="17" t="s">
        <v>9</v>
      </c>
      <c r="O9" s="13"/>
    </row>
    <row r="10" ht="12.75" customHeight="1">
      <c r="O10" s="13"/>
    </row>
    <row r="11" ht="12.75" customHeight="1">
      <c r="O11" s="13"/>
    </row>
    <row r="12" ht="12.75" customHeight="1"/>
    <row r="13" ht="12.75" customHeight="1">
      <c r="F13" s="17" t="s">
        <v>10</v>
      </c>
    </row>
    <row r="14" ht="12.75" customHeight="1"/>
    <row r="15" ht="12.75" customHeight="1"/>
    <row r="16" ht="12.75" customHeight="1">
      <c r="F16" s="17" t="s">
        <v>11</v>
      </c>
    </row>
    <row r="17" ht="12.75" customHeight="1"/>
    <row r="18" ht="12.75" customHeight="1"/>
    <row r="19" ht="12.75" customHeight="1">
      <c r="F19" s="17" t="s">
        <v>8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7"/>
  <legacyDrawing r:id="rId6"/>
  <oleObjects>
    <oleObject progId="Equation.3" shapeId="517743" r:id="rId1"/>
    <oleObject progId="Equation.3" shapeId="517745" r:id="rId2"/>
    <oleObject progId="Equation.3" shapeId="517747" r:id="rId3"/>
    <oleObject progId="Equation.3" shapeId="517748" r:id="rId4"/>
    <oleObject progId="MSDraw" shapeId="1695101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40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ht="12.75" customHeight="1">
      <c r="O11" s="13"/>
    </row>
    <row r="12" ht="12.75" customHeight="1">
      <c r="O12" s="13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169569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41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ht="12.75" customHeight="1">
      <c r="O11" s="13"/>
    </row>
    <row r="12" ht="12.75" customHeight="1">
      <c r="O12" s="13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169574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42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ht="12.75" customHeight="1">
      <c r="O11" s="13"/>
    </row>
    <row r="12" ht="12.75" customHeight="1">
      <c r="O12" s="13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3.5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169583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2.5">
      <c r="B1" s="21" t="s">
        <v>43</v>
      </c>
    </row>
    <row r="2" ht="12.75" customHeight="1"/>
    <row r="3" ht="12.75" customHeight="1"/>
    <row r="4" ht="12.75" customHeight="1"/>
    <row r="5" ht="12.75" customHeight="1"/>
    <row r="6" ht="12.75" customHeight="1">
      <c r="O6" s="13"/>
    </row>
    <row r="7" ht="12.75" customHeight="1">
      <c r="O7" s="13"/>
    </row>
    <row r="8" ht="12.75" customHeight="1">
      <c r="O8" s="13"/>
    </row>
    <row r="9" ht="12.75" customHeight="1">
      <c r="O9" s="13"/>
    </row>
    <row r="10" ht="12.75" customHeight="1">
      <c r="O10" s="13"/>
    </row>
    <row r="11" ht="12.75" customHeight="1">
      <c r="O11" s="13"/>
    </row>
    <row r="12" ht="12.75" customHeight="1">
      <c r="O12" s="13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8" thickBot="1">
      <c r="B30" s="22" t="s">
        <v>52</v>
      </c>
      <c r="C30" s="16"/>
      <c r="D30" s="16"/>
      <c r="J30" s="20"/>
      <c r="K30" s="1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16961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2008-10-31T16:26:58Z</cp:lastPrinted>
  <dcterms:created xsi:type="dcterms:W3CDTF">2002-10-23T19:11:31Z</dcterms:created>
  <dcterms:modified xsi:type="dcterms:W3CDTF">2020-04-12T17:52:24Z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